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P:\anqi\Desktop\tech\ts\projects\dices\doc\"/>
    </mc:Choice>
  </mc:AlternateContent>
  <xr:revisionPtr revIDLastSave="0" documentId="13_ncr:1_{0C28F880-6376-4705-9C12-1276C59750E7}" xr6:coauthVersionLast="47" xr6:coauthVersionMax="47" xr10:uidLastSave="{00000000-0000-0000-0000-000000000000}"/>
  <bookViews>
    <workbookView xWindow="-108" yWindow="-108" windowWidth="23256" windowHeight="12720" tabRatio="500" activeTab="9" xr2:uid="{00000000-000D-0000-FFFF-FFFF00000000}"/>
  </bookViews>
  <sheets>
    <sheet name="vw" sheetId="1" r:id="rId1"/>
    <sheet name="vw2px" sheetId="2" r:id="rId2"/>
    <sheet name="px2vw" sheetId="3" r:id="rId3"/>
    <sheet name="font" sheetId="4" r:id="rId4"/>
    <sheet name="topMenuOld" sheetId="5" state="hidden" r:id="rId5"/>
    <sheet name="topMenu" sheetId="6" state="hidden" r:id="rId6"/>
    <sheet name="pageWidth" sheetId="7" state="hidden" r:id="rId7"/>
    <sheet name="common" sheetId="8" state="hidden" r:id="rId8"/>
    <sheet name="1.ts data without tone" sheetId="14" state="hidden" r:id="rId9"/>
    <sheet name="dice.ts" sheetId="16" r:id="rId10"/>
    <sheet name="12-sides dice" sheetId="17" r:id="rId11"/>
    <sheet name="20-sides dice" sheetId="18" r:id="rId12"/>
    <sheet name="24-sides dice(expired)" sheetId="19" state="hidden" r:id="rId13"/>
  </sheets>
  <definedNames>
    <definedName name="\">#REF!</definedName>
    <definedName name="PAGE_WIDTH_PX">vw!$A$1</definedName>
    <definedName name="remPerPx">font!$E$1</definedName>
    <definedName name="vw_1">vw!$A$2</definedName>
  </definedNames>
  <calcPr calcId="181029"/>
  <extLs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O13" i="16" l="1"/>
  <c r="O12" i="16" s="1"/>
  <c r="O11" i="16" s="1"/>
  <c r="O10" i="16" s="1"/>
  <c r="O9" i="16" s="1"/>
  <c r="O8" i="16" s="1"/>
  <c r="O7" i="16" s="1"/>
  <c r="O6" i="16" s="1"/>
  <c r="O5" i="16" s="1"/>
  <c r="O4" i="16" s="1"/>
  <c r="O3" i="16" s="1"/>
  <c r="G12" i="16"/>
  <c r="F12" i="16"/>
  <c r="D12" i="16"/>
  <c r="A12" i="16"/>
  <c r="G11" i="16"/>
  <c r="F11" i="16"/>
  <c r="D11" i="16"/>
  <c r="A11" i="16"/>
  <c r="G10" i="16"/>
  <c r="F10" i="16"/>
  <c r="D10" i="16"/>
  <c r="A10" i="16"/>
  <c r="G9" i="16"/>
  <c r="F9" i="16"/>
  <c r="D9" i="16"/>
  <c r="A9" i="16"/>
  <c r="G8" i="16"/>
  <c r="F8" i="16"/>
  <c r="D8" i="16"/>
  <c r="A8" i="16"/>
  <c r="E51" i="19" l="1"/>
  <c r="E50" i="19"/>
  <c r="E49" i="19"/>
  <c r="E48" i="19"/>
  <c r="E47" i="19"/>
  <c r="E46" i="19"/>
  <c r="E45" i="19"/>
  <c r="E44" i="19"/>
  <c r="E43" i="19"/>
  <c r="E42" i="19"/>
  <c r="E41" i="19"/>
  <c r="E40" i="19"/>
  <c r="E39" i="19"/>
  <c r="E38" i="19"/>
  <c r="E37" i="19"/>
  <c r="E36" i="19"/>
  <c r="E35" i="19"/>
  <c r="E34" i="19"/>
  <c r="E33" i="19"/>
  <c r="E32" i="19"/>
  <c r="E31" i="19"/>
  <c r="E30" i="19"/>
  <c r="E29" i="19"/>
  <c r="E28" i="19"/>
  <c r="E26" i="19"/>
  <c r="E25" i="19"/>
  <c r="E24" i="19"/>
  <c r="E23" i="19"/>
  <c r="E22" i="19"/>
  <c r="E21" i="19"/>
  <c r="E20" i="19"/>
  <c r="E19" i="19"/>
  <c r="E18" i="19"/>
  <c r="E17" i="19"/>
  <c r="E16" i="19"/>
  <c r="E15" i="19"/>
  <c r="E14" i="19"/>
  <c r="E13" i="19"/>
  <c r="E12" i="19"/>
  <c r="E11" i="19"/>
  <c r="E10" i="19"/>
  <c r="E9" i="19"/>
  <c r="E8" i="19"/>
  <c r="E7" i="19"/>
  <c r="E6" i="19"/>
  <c r="E5" i="19"/>
  <c r="E4" i="19"/>
  <c r="E3" i="19"/>
  <c r="E1" i="19"/>
  <c r="C1" i="19"/>
  <c r="A22" i="18"/>
  <c r="A23" i="18" s="1"/>
  <c r="D21" i="18"/>
  <c r="A21" i="18"/>
  <c r="D20" i="18"/>
  <c r="A20" i="18"/>
  <c r="B19" i="18"/>
  <c r="B20" i="18" s="1"/>
  <c r="B21" i="18" s="1"/>
  <c r="B22" i="18" s="1"/>
  <c r="B23" i="18" s="1"/>
  <c r="A16" i="18"/>
  <c r="A17" i="18" s="1"/>
  <c r="D15" i="18"/>
  <c r="D16" i="18" s="1"/>
  <c r="D14" i="18"/>
  <c r="B14" i="18"/>
  <c r="B15" i="18" s="1"/>
  <c r="A14" i="18"/>
  <c r="A15" i="18" s="1"/>
  <c r="C13" i="18"/>
  <c r="A11" i="18"/>
  <c r="D9" i="18"/>
  <c r="B9" i="18"/>
  <c r="B10" i="18" s="1"/>
  <c r="B11" i="18" s="1"/>
  <c r="A9" i="18"/>
  <c r="A10" i="18" s="1"/>
  <c r="D8" i="18"/>
  <c r="A8" i="18"/>
  <c r="C7" i="18"/>
  <c r="C8" i="18" s="1"/>
  <c r="C9" i="18" s="1"/>
  <c r="C10" i="18" s="1"/>
  <c r="C11" i="18" s="1"/>
  <c r="B7" i="18"/>
  <c r="B8" i="18" s="1"/>
  <c r="A4" i="18"/>
  <c r="A5" i="18" s="1"/>
  <c r="A3" i="18"/>
  <c r="D2" i="18"/>
  <c r="D3" i="18" s="1"/>
  <c r="D4" i="18" s="1"/>
  <c r="B2" i="18"/>
  <c r="B3" i="18" s="1"/>
  <c r="B4" i="18" s="1"/>
  <c r="B5" i="18" s="1"/>
  <c r="A2" i="18"/>
  <c r="C1" i="18"/>
  <c r="E13" i="17"/>
  <c r="E12" i="17" s="1"/>
  <c r="E11" i="17" s="1"/>
  <c r="E10" i="17" s="1"/>
  <c r="E9" i="17" s="1"/>
  <c r="E8" i="17" s="1"/>
  <c r="E7" i="17" s="1"/>
  <c r="E6" i="17" s="1"/>
  <c r="E5" i="17" s="1"/>
  <c r="E4" i="17" s="1"/>
  <c r="E3" i="17" s="1"/>
  <c r="E2" i="17" s="1"/>
  <c r="D13" i="17"/>
  <c r="D12" i="17" s="1"/>
  <c r="D11" i="17" s="1"/>
  <c r="D10" i="17" s="1"/>
  <c r="D9" i="17" s="1"/>
  <c r="D8" i="17" s="1"/>
  <c r="D7" i="17" s="1"/>
  <c r="D6" i="17" s="1"/>
  <c r="D5" i="17" s="1"/>
  <c r="D4" i="17" s="1"/>
  <c r="D3" i="17" s="1"/>
  <c r="D2" i="17" s="1"/>
  <c r="C13" i="17"/>
  <c r="F13" i="17" s="1"/>
  <c r="F12" i="17" s="1"/>
  <c r="F11" i="17" s="1"/>
  <c r="C12" i="17"/>
  <c r="C11" i="17"/>
  <c r="C10" i="17"/>
  <c r="C9" i="17"/>
  <c r="C8" i="17"/>
  <c r="C7" i="17"/>
  <c r="C6" i="17"/>
  <c r="C5" i="17"/>
  <c r="C28" i="16"/>
  <c r="C27" i="16" s="1"/>
  <c r="C26" i="16" s="1"/>
  <c r="C25" i="16" s="1"/>
  <c r="D25" i="16" s="1"/>
  <c r="H23" i="16"/>
  <c r="C23" i="16"/>
  <c r="C22" i="16" s="1"/>
  <c r="C21" i="16" s="1"/>
  <c r="C20" i="16" s="1"/>
  <c r="C19" i="16" s="1"/>
  <c r="C18" i="16" s="1"/>
  <c r="H22" i="16"/>
  <c r="H21" i="16"/>
  <c r="H20" i="16"/>
  <c r="H19" i="16"/>
  <c r="H18" i="16"/>
  <c r="G17" i="16"/>
  <c r="F17" i="16"/>
  <c r="E17" i="16"/>
  <c r="A17" i="16"/>
  <c r="B17" i="16" s="1"/>
  <c r="H16" i="16"/>
  <c r="H13" i="16"/>
  <c r="G13" i="16"/>
  <c r="F13" i="16"/>
  <c r="D13" i="16"/>
  <c r="A13" i="16"/>
  <c r="N13" i="16" s="1"/>
  <c r="N12" i="16" s="1"/>
  <c r="G7" i="16"/>
  <c r="F7" i="16"/>
  <c r="D7" i="16"/>
  <c r="A7" i="16"/>
  <c r="G6" i="16"/>
  <c r="F6" i="16"/>
  <c r="D6" i="16"/>
  <c r="A6" i="16"/>
  <c r="G5" i="16"/>
  <c r="F5" i="16"/>
  <c r="D5" i="16"/>
  <c r="A5" i="16"/>
  <c r="G4" i="16"/>
  <c r="F4" i="16"/>
  <c r="D4" i="16"/>
  <c r="A4" i="16"/>
  <c r="G3" i="16"/>
  <c r="F3" i="16"/>
  <c r="D3" i="16"/>
  <c r="A3" i="16"/>
  <c r="I2" i="16"/>
  <c r="W898" i="14"/>
  <c r="U898" i="14"/>
  <c r="Q898" i="14" s="1"/>
  <c r="R898" i="14"/>
  <c r="W897" i="14"/>
  <c r="U897" i="14"/>
  <c r="W896" i="14"/>
  <c r="U896" i="14"/>
  <c r="W895" i="14"/>
  <c r="U895" i="14"/>
  <c r="W894" i="14"/>
  <c r="U894" i="14"/>
  <c r="W893" i="14"/>
  <c r="U893" i="14"/>
  <c r="W892" i="14"/>
  <c r="U892" i="14"/>
  <c r="W891" i="14"/>
  <c r="U891" i="14"/>
  <c r="W890" i="14"/>
  <c r="U890" i="14"/>
  <c r="W889" i="14"/>
  <c r="U889" i="14"/>
  <c r="W888" i="14"/>
  <c r="U888" i="14"/>
  <c r="W887" i="14"/>
  <c r="U887" i="14"/>
  <c r="W886" i="14"/>
  <c r="U886" i="14"/>
  <c r="W885" i="14"/>
  <c r="U885" i="14"/>
  <c r="W884" i="14"/>
  <c r="U884" i="14"/>
  <c r="W883" i="14"/>
  <c r="U883" i="14"/>
  <c r="W882" i="14"/>
  <c r="U882" i="14"/>
  <c r="W881" i="14"/>
  <c r="U881" i="14"/>
  <c r="W880" i="14"/>
  <c r="U880" i="14"/>
  <c r="W879" i="14"/>
  <c r="U879" i="14"/>
  <c r="W878" i="14"/>
  <c r="U878" i="14"/>
  <c r="W877" i="14"/>
  <c r="U877" i="14"/>
  <c r="W876" i="14"/>
  <c r="U876" i="14"/>
  <c r="W875" i="14"/>
  <c r="U875" i="14"/>
  <c r="W874" i="14"/>
  <c r="U874" i="14"/>
  <c r="W873" i="14"/>
  <c r="U873" i="14"/>
  <c r="W872" i="14"/>
  <c r="U872" i="14"/>
  <c r="W871" i="14"/>
  <c r="U871" i="14"/>
  <c r="R871" i="14"/>
  <c r="W870" i="14"/>
  <c r="U870" i="14"/>
  <c r="R870" i="14" s="1"/>
  <c r="W869" i="14"/>
  <c r="U869" i="14"/>
  <c r="W868" i="14"/>
  <c r="U868" i="14"/>
  <c r="W867" i="14"/>
  <c r="U867" i="14"/>
  <c r="W866" i="14"/>
  <c r="U866" i="14"/>
  <c r="W865" i="14"/>
  <c r="U865" i="14"/>
  <c r="W864" i="14"/>
  <c r="U864" i="14"/>
  <c r="W863" i="14"/>
  <c r="U863" i="14"/>
  <c r="W862" i="14"/>
  <c r="U862" i="14"/>
  <c r="W861" i="14"/>
  <c r="U861" i="14"/>
  <c r="W860" i="14"/>
  <c r="U860" i="14"/>
  <c r="W859" i="14"/>
  <c r="U859" i="14"/>
  <c r="W858" i="14"/>
  <c r="U858" i="14"/>
  <c r="W857" i="14"/>
  <c r="U857" i="14"/>
  <c r="W856" i="14"/>
  <c r="U856" i="14"/>
  <c r="W855" i="14"/>
  <c r="U855" i="14"/>
  <c r="W854" i="14"/>
  <c r="U854" i="14"/>
  <c r="W853" i="14"/>
  <c r="U853" i="14"/>
  <c r="W852" i="14"/>
  <c r="U852" i="14"/>
  <c r="W851" i="14"/>
  <c r="U851" i="14"/>
  <c r="W850" i="14"/>
  <c r="U850" i="14"/>
  <c r="W849" i="14"/>
  <c r="U849" i="14"/>
  <c r="W848" i="14"/>
  <c r="U848" i="14"/>
  <c r="R848" i="14"/>
  <c r="W847" i="14"/>
  <c r="U847" i="14"/>
  <c r="R847" i="14"/>
  <c r="R846" i="14" s="1"/>
  <c r="R845" i="14" s="1"/>
  <c r="R844" i="14" s="1"/>
  <c r="R843" i="14" s="1"/>
  <c r="R842" i="14" s="1"/>
  <c r="R841" i="14" s="1"/>
  <c r="R840" i="14" s="1"/>
  <c r="R839" i="14" s="1"/>
  <c r="R838" i="14" s="1"/>
  <c r="R837" i="14" s="1"/>
  <c r="R836" i="14" s="1"/>
  <c r="R835" i="14" s="1"/>
  <c r="R834" i="14" s="1"/>
  <c r="R833" i="14" s="1"/>
  <c r="R832" i="14" s="1"/>
  <c r="R831" i="14" s="1"/>
  <c r="R830" i="14" s="1"/>
  <c r="R829" i="14" s="1"/>
  <c r="R828" i="14" s="1"/>
  <c r="R827" i="14" s="1"/>
  <c r="R826" i="14" s="1"/>
  <c r="R825" i="14" s="1"/>
  <c r="R824" i="14" s="1"/>
  <c r="R823" i="14" s="1"/>
  <c r="R822" i="14" s="1"/>
  <c r="R821" i="14" s="1"/>
  <c r="R820" i="14" s="1"/>
  <c r="R819" i="14" s="1"/>
  <c r="R818" i="14" s="1"/>
  <c r="R817" i="14" s="1"/>
  <c r="R816" i="14" s="1"/>
  <c r="W846" i="14"/>
  <c r="U846" i="14"/>
  <c r="W845" i="14"/>
  <c r="U845" i="14"/>
  <c r="W844" i="14"/>
  <c r="U844" i="14"/>
  <c r="W843" i="14"/>
  <c r="U843" i="14"/>
  <c r="W842" i="14"/>
  <c r="U842" i="14"/>
  <c r="W841" i="14"/>
  <c r="U841" i="14"/>
  <c r="W840" i="14"/>
  <c r="U840" i="14"/>
  <c r="W839" i="14"/>
  <c r="U839" i="14"/>
  <c r="W838" i="14"/>
  <c r="U838" i="14"/>
  <c r="W837" i="14"/>
  <c r="U837" i="14"/>
  <c r="W836" i="14"/>
  <c r="U836" i="14"/>
  <c r="W835" i="14"/>
  <c r="U835" i="14"/>
  <c r="W834" i="14"/>
  <c r="U834" i="14"/>
  <c r="W833" i="14"/>
  <c r="U833" i="14"/>
  <c r="W832" i="14"/>
  <c r="U832" i="14"/>
  <c r="W831" i="14"/>
  <c r="U831" i="14"/>
  <c r="W830" i="14"/>
  <c r="U830" i="14"/>
  <c r="W829" i="14"/>
  <c r="U829" i="14"/>
  <c r="W828" i="14"/>
  <c r="U828" i="14"/>
  <c r="W827" i="14"/>
  <c r="U827" i="14"/>
  <c r="W826" i="14"/>
  <c r="U826" i="14"/>
  <c r="W825" i="14"/>
  <c r="U825" i="14"/>
  <c r="W824" i="14"/>
  <c r="U824" i="14"/>
  <c r="W823" i="14"/>
  <c r="U823" i="14"/>
  <c r="W822" i="14"/>
  <c r="U822" i="14"/>
  <c r="W821" i="14"/>
  <c r="U821" i="14"/>
  <c r="W820" i="14"/>
  <c r="U820" i="14"/>
  <c r="W819" i="14"/>
  <c r="U819" i="14"/>
  <c r="W818" i="14"/>
  <c r="U818" i="14"/>
  <c r="W817" i="14"/>
  <c r="U817" i="14"/>
  <c r="W816" i="14"/>
  <c r="U816" i="14"/>
  <c r="W815" i="14"/>
  <c r="U815" i="14"/>
  <c r="W814" i="14"/>
  <c r="U814" i="14"/>
  <c r="R814" i="14"/>
  <c r="W813" i="14"/>
  <c r="U813" i="14"/>
  <c r="R813" i="14"/>
  <c r="R812" i="14" s="1"/>
  <c r="R811" i="14" s="1"/>
  <c r="R810" i="14" s="1"/>
  <c r="R809" i="14" s="1"/>
  <c r="R808" i="14" s="1"/>
  <c r="R807" i="14" s="1"/>
  <c r="R806" i="14" s="1"/>
  <c r="R805" i="14" s="1"/>
  <c r="R804" i="14" s="1"/>
  <c r="R803" i="14" s="1"/>
  <c r="R802" i="14" s="1"/>
  <c r="R801" i="14" s="1"/>
  <c r="R800" i="14" s="1"/>
  <c r="R799" i="14" s="1"/>
  <c r="R798" i="14" s="1"/>
  <c r="R797" i="14" s="1"/>
  <c r="R796" i="14" s="1"/>
  <c r="R795" i="14" s="1"/>
  <c r="R794" i="14" s="1"/>
  <c r="R793" i="14" s="1"/>
  <c r="R792" i="14" s="1"/>
  <c r="R791" i="14" s="1"/>
  <c r="R790" i="14" s="1"/>
  <c r="R789" i="14" s="1"/>
  <c r="R788" i="14" s="1"/>
  <c r="R787" i="14" s="1"/>
  <c r="R786" i="14" s="1"/>
  <c r="W812" i="14"/>
  <c r="U812" i="14"/>
  <c r="W811" i="14"/>
  <c r="U811" i="14"/>
  <c r="W810" i="14"/>
  <c r="U810" i="14"/>
  <c r="W809" i="14"/>
  <c r="U809" i="14"/>
  <c r="W808" i="14"/>
  <c r="U808" i="14"/>
  <c r="W807" i="14"/>
  <c r="U807" i="14"/>
  <c r="W806" i="14"/>
  <c r="U806" i="14"/>
  <c r="W805" i="14"/>
  <c r="U805" i="14"/>
  <c r="W804" i="14"/>
  <c r="U804" i="14"/>
  <c r="W803" i="14"/>
  <c r="U803" i="14"/>
  <c r="W802" i="14"/>
  <c r="U802" i="14"/>
  <c r="W801" i="14"/>
  <c r="U801" i="14"/>
  <c r="W800" i="14"/>
  <c r="U800" i="14"/>
  <c r="W799" i="14"/>
  <c r="U799" i="14"/>
  <c r="W798" i="14"/>
  <c r="U798" i="14"/>
  <c r="W797" i="14"/>
  <c r="U797" i="14"/>
  <c r="W796" i="14"/>
  <c r="U796" i="14"/>
  <c r="W795" i="14"/>
  <c r="U795" i="14"/>
  <c r="W794" i="14"/>
  <c r="U794" i="14"/>
  <c r="W793" i="14"/>
  <c r="U793" i="14"/>
  <c r="W792" i="14"/>
  <c r="U792" i="14"/>
  <c r="W791" i="14"/>
  <c r="U791" i="14"/>
  <c r="W790" i="14"/>
  <c r="U790" i="14"/>
  <c r="W789" i="14"/>
  <c r="U789" i="14"/>
  <c r="W788" i="14"/>
  <c r="U788" i="14"/>
  <c r="W787" i="14"/>
  <c r="U787" i="14"/>
  <c r="W786" i="14"/>
  <c r="U786" i="14"/>
  <c r="W785" i="14"/>
  <c r="U785" i="14"/>
  <c r="R785" i="14"/>
  <c r="W784" i="14"/>
  <c r="U784" i="14"/>
  <c r="R784" i="14"/>
  <c r="R783" i="14" s="1"/>
  <c r="R782" i="14" s="1"/>
  <c r="R781" i="14" s="1"/>
  <c r="R780" i="14" s="1"/>
  <c r="R779" i="14" s="1"/>
  <c r="R778" i="14" s="1"/>
  <c r="R777" i="14" s="1"/>
  <c r="R776" i="14" s="1"/>
  <c r="R775" i="14" s="1"/>
  <c r="R774" i="14" s="1"/>
  <c r="R773" i="14" s="1"/>
  <c r="R772" i="14" s="1"/>
  <c r="R771" i="14" s="1"/>
  <c r="R770" i="14" s="1"/>
  <c r="R769" i="14" s="1"/>
  <c r="R768" i="14" s="1"/>
  <c r="R767" i="14" s="1"/>
  <c r="R766" i="14" s="1"/>
  <c r="R765" i="14" s="1"/>
  <c r="R764" i="14" s="1"/>
  <c r="R763" i="14" s="1"/>
  <c r="R762" i="14" s="1"/>
  <c r="R761" i="14" s="1"/>
  <c r="R760" i="14" s="1"/>
  <c r="R759" i="14" s="1"/>
  <c r="R758" i="14" s="1"/>
  <c r="R757" i="14" s="1"/>
  <c r="R756" i="14" s="1"/>
  <c r="R755" i="14" s="1"/>
  <c r="R754" i="14" s="1"/>
  <c r="W783" i="14"/>
  <c r="U783" i="14"/>
  <c r="W782" i="14"/>
  <c r="U782" i="14"/>
  <c r="W781" i="14"/>
  <c r="U781" i="14"/>
  <c r="W780" i="14"/>
  <c r="U780" i="14"/>
  <c r="W779" i="14"/>
  <c r="U779" i="14"/>
  <c r="W778" i="14"/>
  <c r="U778" i="14"/>
  <c r="W777" i="14"/>
  <c r="U777" i="14"/>
  <c r="W776" i="14"/>
  <c r="U776" i="14"/>
  <c r="W775" i="14"/>
  <c r="U775" i="14"/>
  <c r="W774" i="14"/>
  <c r="U774" i="14"/>
  <c r="W773" i="14"/>
  <c r="U773" i="14"/>
  <c r="W772" i="14"/>
  <c r="U772" i="14"/>
  <c r="W771" i="14"/>
  <c r="U771" i="14"/>
  <c r="W770" i="14"/>
  <c r="U770" i="14"/>
  <c r="W769" i="14"/>
  <c r="U769" i="14"/>
  <c r="W768" i="14"/>
  <c r="U768" i="14"/>
  <c r="W767" i="14"/>
  <c r="U767" i="14"/>
  <c r="W766" i="14"/>
  <c r="U766" i="14"/>
  <c r="W765" i="14"/>
  <c r="U765" i="14"/>
  <c r="W764" i="14"/>
  <c r="U764" i="14"/>
  <c r="W763" i="14"/>
  <c r="U763" i="14"/>
  <c r="W762" i="14"/>
  <c r="U762" i="14"/>
  <c r="W761" i="14"/>
  <c r="U761" i="14"/>
  <c r="W760" i="14"/>
  <c r="U760" i="14"/>
  <c r="W759" i="14"/>
  <c r="U759" i="14"/>
  <c r="W758" i="14"/>
  <c r="U758" i="14"/>
  <c r="W757" i="14"/>
  <c r="U757" i="14"/>
  <c r="W756" i="14"/>
  <c r="U756" i="14"/>
  <c r="W755" i="14"/>
  <c r="U755" i="14"/>
  <c r="W754" i="14"/>
  <c r="U754" i="14"/>
  <c r="W753" i="14"/>
  <c r="U753" i="14"/>
  <c r="W752" i="14"/>
  <c r="U752" i="14"/>
  <c r="R752" i="14"/>
  <c r="W751" i="14"/>
  <c r="U751" i="14"/>
  <c r="R751" i="14"/>
  <c r="R750" i="14" s="1"/>
  <c r="R749" i="14" s="1"/>
  <c r="R748" i="14" s="1"/>
  <c r="R747" i="14" s="1"/>
  <c r="R746" i="14" s="1"/>
  <c r="R745" i="14" s="1"/>
  <c r="R744" i="14" s="1"/>
  <c r="R743" i="14" s="1"/>
  <c r="R742" i="14" s="1"/>
  <c r="R741" i="14" s="1"/>
  <c r="R740" i="14" s="1"/>
  <c r="R739" i="14" s="1"/>
  <c r="R738" i="14" s="1"/>
  <c r="R737" i="14" s="1"/>
  <c r="R736" i="14" s="1"/>
  <c r="R735" i="14" s="1"/>
  <c r="R734" i="14" s="1"/>
  <c r="R733" i="14" s="1"/>
  <c r="R732" i="14" s="1"/>
  <c r="R731" i="14" s="1"/>
  <c r="R730" i="14" s="1"/>
  <c r="R729" i="14" s="1"/>
  <c r="R728" i="14" s="1"/>
  <c r="R727" i="14" s="1"/>
  <c r="R726" i="14" s="1"/>
  <c r="R725" i="14" s="1"/>
  <c r="R724" i="14" s="1"/>
  <c r="R723" i="14" s="1"/>
  <c r="R722" i="14" s="1"/>
  <c r="R721" i="14" s="1"/>
  <c r="R720" i="14" s="1"/>
  <c r="R719" i="14" s="1"/>
  <c r="R718" i="14" s="1"/>
  <c r="R717" i="14" s="1"/>
  <c r="R716" i="14" s="1"/>
  <c r="R715" i="14" s="1"/>
  <c r="R714" i="14" s="1"/>
  <c r="R713" i="14" s="1"/>
  <c r="R712" i="14" s="1"/>
  <c r="R711" i="14" s="1"/>
  <c r="R710" i="14" s="1"/>
  <c r="R709" i="14" s="1"/>
  <c r="R708" i="14" s="1"/>
  <c r="W750" i="14"/>
  <c r="U750" i="14"/>
  <c r="W749" i="14"/>
  <c r="U749" i="14"/>
  <c r="W748" i="14"/>
  <c r="U748" i="14"/>
  <c r="W747" i="14"/>
  <c r="U747" i="14"/>
  <c r="W746" i="14"/>
  <c r="U746" i="14"/>
  <c r="W745" i="14"/>
  <c r="U745" i="14"/>
  <c r="W744" i="14"/>
  <c r="U744" i="14"/>
  <c r="W743" i="14"/>
  <c r="U743" i="14"/>
  <c r="W742" i="14"/>
  <c r="U742" i="14"/>
  <c r="W741" i="14"/>
  <c r="U741" i="14"/>
  <c r="W740" i="14"/>
  <c r="U740" i="14"/>
  <c r="W739" i="14"/>
  <c r="U739" i="14"/>
  <c r="W738" i="14"/>
  <c r="U738" i="14"/>
  <c r="W737" i="14"/>
  <c r="U737" i="14"/>
  <c r="W736" i="14"/>
  <c r="U736" i="14"/>
  <c r="W735" i="14"/>
  <c r="U735" i="14"/>
  <c r="W734" i="14"/>
  <c r="U734" i="14"/>
  <c r="W733" i="14"/>
  <c r="U733" i="14"/>
  <c r="W732" i="14"/>
  <c r="U732" i="14"/>
  <c r="W731" i="14"/>
  <c r="U731" i="14"/>
  <c r="W730" i="14"/>
  <c r="U730" i="14"/>
  <c r="W729" i="14"/>
  <c r="U729" i="14"/>
  <c r="W728" i="14"/>
  <c r="U728" i="14"/>
  <c r="W727" i="14"/>
  <c r="U727" i="14"/>
  <c r="W726" i="14"/>
  <c r="U726" i="14"/>
  <c r="W725" i="14"/>
  <c r="U725" i="14"/>
  <c r="W724" i="14"/>
  <c r="U724" i="14"/>
  <c r="W723" i="14"/>
  <c r="U723" i="14"/>
  <c r="W722" i="14"/>
  <c r="U722" i="14"/>
  <c r="W721" i="14"/>
  <c r="U721" i="14"/>
  <c r="W720" i="14"/>
  <c r="U720" i="14"/>
  <c r="W719" i="14"/>
  <c r="U719" i="14"/>
  <c r="W718" i="14"/>
  <c r="U718" i="14"/>
  <c r="W717" i="14"/>
  <c r="U717" i="14"/>
  <c r="W716" i="14"/>
  <c r="U716" i="14"/>
  <c r="W715" i="14"/>
  <c r="U715" i="14"/>
  <c r="W714" i="14"/>
  <c r="U714" i="14"/>
  <c r="W713" i="14"/>
  <c r="U713" i="14"/>
  <c r="W712" i="14"/>
  <c r="U712" i="14"/>
  <c r="W711" i="14"/>
  <c r="U711" i="14"/>
  <c r="W710" i="14"/>
  <c r="U710" i="14"/>
  <c r="W709" i="14"/>
  <c r="U709" i="14"/>
  <c r="W708" i="14"/>
  <c r="U708" i="14"/>
  <c r="W707" i="14"/>
  <c r="U707" i="14"/>
  <c r="W706" i="14"/>
  <c r="U706" i="14"/>
  <c r="R706" i="14"/>
  <c r="W705" i="14"/>
  <c r="U705" i="14"/>
  <c r="R705" i="14"/>
  <c r="R704" i="14" s="1"/>
  <c r="R703" i="14" s="1"/>
  <c r="R702" i="14" s="1"/>
  <c r="R701" i="14" s="1"/>
  <c r="R700" i="14" s="1"/>
  <c r="R699" i="14" s="1"/>
  <c r="R698" i="14" s="1"/>
  <c r="R697" i="14" s="1"/>
  <c r="R696" i="14" s="1"/>
  <c r="R695" i="14" s="1"/>
  <c r="R694" i="14" s="1"/>
  <c r="R693" i="14" s="1"/>
  <c r="R692" i="14" s="1"/>
  <c r="R691" i="14" s="1"/>
  <c r="R690" i="14" s="1"/>
  <c r="R689" i="14" s="1"/>
  <c r="R688" i="14" s="1"/>
  <c r="R687" i="14" s="1"/>
  <c r="R686" i="14" s="1"/>
  <c r="R685" i="14" s="1"/>
  <c r="R684" i="14" s="1"/>
  <c r="R683" i="14" s="1"/>
  <c r="R682" i="14" s="1"/>
  <c r="R681" i="14" s="1"/>
  <c r="W704" i="14"/>
  <c r="U704" i="14"/>
  <c r="W703" i="14"/>
  <c r="U703" i="14"/>
  <c r="W702" i="14"/>
  <c r="U702" i="14"/>
  <c r="W701" i="14"/>
  <c r="U701" i="14"/>
  <c r="W700" i="14"/>
  <c r="U700" i="14"/>
  <c r="W699" i="14"/>
  <c r="U699" i="14"/>
  <c r="W698" i="14"/>
  <c r="U698" i="14"/>
  <c r="W697" i="14"/>
  <c r="U697" i="14"/>
  <c r="W696" i="14"/>
  <c r="U696" i="14"/>
  <c r="W695" i="14"/>
  <c r="U695" i="14"/>
  <c r="W694" i="14"/>
  <c r="U694" i="14"/>
  <c r="W693" i="14"/>
  <c r="U693" i="14"/>
  <c r="W692" i="14"/>
  <c r="U692" i="14"/>
  <c r="W691" i="14"/>
  <c r="U691" i="14"/>
  <c r="W690" i="14"/>
  <c r="U690" i="14"/>
  <c r="W689" i="14"/>
  <c r="U689" i="14"/>
  <c r="W688" i="14"/>
  <c r="U688" i="14"/>
  <c r="W687" i="14"/>
  <c r="U687" i="14"/>
  <c r="W686" i="14"/>
  <c r="U686" i="14"/>
  <c r="W685" i="14"/>
  <c r="U685" i="14"/>
  <c r="W684" i="14"/>
  <c r="U684" i="14"/>
  <c r="W683" i="14"/>
  <c r="U683" i="14"/>
  <c r="W682" i="14"/>
  <c r="U682" i="14"/>
  <c r="W681" i="14"/>
  <c r="U681" i="14"/>
  <c r="W680" i="14"/>
  <c r="U680" i="14"/>
  <c r="R680" i="14"/>
  <c r="W679" i="14"/>
  <c r="U679" i="14"/>
  <c r="R679" i="14"/>
  <c r="R678" i="14" s="1"/>
  <c r="R677" i="14" s="1"/>
  <c r="R676" i="14" s="1"/>
  <c r="R675" i="14" s="1"/>
  <c r="R674" i="14" s="1"/>
  <c r="R673" i="14" s="1"/>
  <c r="R672" i="14" s="1"/>
  <c r="R671" i="14" s="1"/>
  <c r="R670" i="14" s="1"/>
  <c r="R669" i="14" s="1"/>
  <c r="R668" i="14" s="1"/>
  <c r="R667" i="14" s="1"/>
  <c r="R666" i="14" s="1"/>
  <c r="R665" i="14" s="1"/>
  <c r="R664" i="14" s="1"/>
  <c r="R663" i="14" s="1"/>
  <c r="R662" i="14" s="1"/>
  <c r="R661" i="14" s="1"/>
  <c r="R660" i="14" s="1"/>
  <c r="R659" i="14" s="1"/>
  <c r="R658" i="14" s="1"/>
  <c r="R657" i="14" s="1"/>
  <c r="R656" i="14" s="1"/>
  <c r="R655" i="14" s="1"/>
  <c r="R654" i="14" s="1"/>
  <c r="W678" i="14"/>
  <c r="U678" i="14"/>
  <c r="W677" i="14"/>
  <c r="U677" i="14"/>
  <c r="W676" i="14"/>
  <c r="U676" i="14"/>
  <c r="W675" i="14"/>
  <c r="U675" i="14"/>
  <c r="W674" i="14"/>
  <c r="U674" i="14"/>
  <c r="W673" i="14"/>
  <c r="U673" i="14"/>
  <c r="W672" i="14"/>
  <c r="U672" i="14"/>
  <c r="W671" i="14"/>
  <c r="U671" i="14"/>
  <c r="W670" i="14"/>
  <c r="U670" i="14"/>
  <c r="W669" i="14"/>
  <c r="U669" i="14"/>
  <c r="W668" i="14"/>
  <c r="U668" i="14"/>
  <c r="W667" i="14"/>
  <c r="U667" i="14"/>
  <c r="W666" i="14"/>
  <c r="U666" i="14"/>
  <c r="W665" i="14"/>
  <c r="U665" i="14"/>
  <c r="W664" i="14"/>
  <c r="U664" i="14"/>
  <c r="W663" i="14"/>
  <c r="U663" i="14"/>
  <c r="W662" i="14"/>
  <c r="U662" i="14"/>
  <c r="W661" i="14"/>
  <c r="U661" i="14"/>
  <c r="W660" i="14"/>
  <c r="U660" i="14"/>
  <c r="W659" i="14"/>
  <c r="U659" i="14"/>
  <c r="W658" i="14"/>
  <c r="U658" i="14"/>
  <c r="W657" i="14"/>
  <c r="U657" i="14"/>
  <c r="W656" i="14"/>
  <c r="U656" i="14"/>
  <c r="W655" i="14"/>
  <c r="U655" i="14"/>
  <c r="W654" i="14"/>
  <c r="U654" i="14"/>
  <c r="W653" i="14"/>
  <c r="U653" i="14"/>
  <c r="W652" i="14"/>
  <c r="U652" i="14"/>
  <c r="R652" i="14"/>
  <c r="W651" i="14"/>
  <c r="U651" i="14"/>
  <c r="R651" i="14"/>
  <c r="R650" i="14" s="1"/>
  <c r="R649" i="14" s="1"/>
  <c r="R648" i="14" s="1"/>
  <c r="R647" i="14" s="1"/>
  <c r="R646" i="14" s="1"/>
  <c r="R645" i="14" s="1"/>
  <c r="R644" i="14" s="1"/>
  <c r="R643" i="14" s="1"/>
  <c r="R642" i="14" s="1"/>
  <c r="R641" i="14" s="1"/>
  <c r="R640" i="14" s="1"/>
  <c r="R639" i="14" s="1"/>
  <c r="R638" i="14" s="1"/>
  <c r="R637" i="14" s="1"/>
  <c r="R636" i="14" s="1"/>
  <c r="R635" i="14" s="1"/>
  <c r="R634" i="14" s="1"/>
  <c r="R633" i="14" s="1"/>
  <c r="R632" i="14" s="1"/>
  <c r="R631" i="14" s="1"/>
  <c r="R630" i="14" s="1"/>
  <c r="W650" i="14"/>
  <c r="U650" i="14"/>
  <c r="W649" i="14"/>
  <c r="U649" i="14"/>
  <c r="W648" i="14"/>
  <c r="U648" i="14"/>
  <c r="W647" i="14"/>
  <c r="U647" i="14"/>
  <c r="W646" i="14"/>
  <c r="U646" i="14"/>
  <c r="W645" i="14"/>
  <c r="U645" i="14"/>
  <c r="W644" i="14"/>
  <c r="U644" i="14"/>
  <c r="W643" i="14"/>
  <c r="U643" i="14"/>
  <c r="W642" i="14"/>
  <c r="U642" i="14"/>
  <c r="W641" i="14"/>
  <c r="U641" i="14"/>
  <c r="W640" i="14"/>
  <c r="U640" i="14"/>
  <c r="W639" i="14"/>
  <c r="U639" i="14"/>
  <c r="W638" i="14"/>
  <c r="U638" i="14"/>
  <c r="W637" i="14"/>
  <c r="U637" i="14"/>
  <c r="W636" i="14"/>
  <c r="U636" i="14"/>
  <c r="W635" i="14"/>
  <c r="U635" i="14"/>
  <c r="W634" i="14"/>
  <c r="U634" i="14"/>
  <c r="W633" i="14"/>
  <c r="U633" i="14"/>
  <c r="W632" i="14"/>
  <c r="U632" i="14"/>
  <c r="W631" i="14"/>
  <c r="U631" i="14"/>
  <c r="W630" i="14"/>
  <c r="U630" i="14"/>
  <c r="W629" i="14"/>
  <c r="U629" i="14"/>
  <c r="R629" i="14"/>
  <c r="W628" i="14"/>
  <c r="U628" i="14"/>
  <c r="R628" i="14"/>
  <c r="R627" i="14" s="1"/>
  <c r="R626" i="14" s="1"/>
  <c r="R625" i="14" s="1"/>
  <c r="R624" i="14" s="1"/>
  <c r="R623" i="14" s="1"/>
  <c r="R622" i="14" s="1"/>
  <c r="R621" i="14" s="1"/>
  <c r="R620" i="14" s="1"/>
  <c r="R619" i="14" s="1"/>
  <c r="R618" i="14" s="1"/>
  <c r="R617" i="14" s="1"/>
  <c r="R616" i="14" s="1"/>
  <c r="R615" i="14" s="1"/>
  <c r="R614" i="14" s="1"/>
  <c r="R613" i="14" s="1"/>
  <c r="R612" i="14" s="1"/>
  <c r="R611" i="14" s="1"/>
  <c r="R610" i="14" s="1"/>
  <c r="R609" i="14" s="1"/>
  <c r="R608" i="14" s="1"/>
  <c r="W627" i="14"/>
  <c r="U627" i="14"/>
  <c r="W626" i="14"/>
  <c r="U626" i="14"/>
  <c r="W625" i="14"/>
  <c r="U625" i="14"/>
  <c r="W624" i="14"/>
  <c r="U624" i="14"/>
  <c r="W623" i="14"/>
  <c r="U623" i="14"/>
  <c r="W622" i="14"/>
  <c r="U622" i="14"/>
  <c r="W621" i="14"/>
  <c r="U621" i="14"/>
  <c r="W620" i="14"/>
  <c r="U620" i="14"/>
  <c r="W619" i="14"/>
  <c r="U619" i="14"/>
  <c r="W618" i="14"/>
  <c r="U618" i="14"/>
  <c r="W617" i="14"/>
  <c r="U617" i="14"/>
  <c r="W616" i="14"/>
  <c r="U616" i="14"/>
  <c r="W615" i="14"/>
  <c r="U615" i="14"/>
  <c r="W614" i="14"/>
  <c r="U614" i="14"/>
  <c r="W613" i="14"/>
  <c r="U613" i="14"/>
  <c r="W612" i="14"/>
  <c r="U612" i="14"/>
  <c r="W611" i="14"/>
  <c r="U611" i="14"/>
  <c r="W610" i="14"/>
  <c r="U610" i="14"/>
  <c r="W609" i="14"/>
  <c r="U609" i="14"/>
  <c r="W608" i="14"/>
  <c r="U608" i="14"/>
  <c r="W607" i="14"/>
  <c r="U607" i="14"/>
  <c r="R607" i="14"/>
  <c r="W606" i="14"/>
  <c r="U606" i="14"/>
  <c r="R606" i="14"/>
  <c r="R605" i="14" s="1"/>
  <c r="R604" i="14" s="1"/>
  <c r="R603" i="14" s="1"/>
  <c r="R602" i="14" s="1"/>
  <c r="R601" i="14" s="1"/>
  <c r="R600" i="14" s="1"/>
  <c r="R599" i="14" s="1"/>
  <c r="R598" i="14" s="1"/>
  <c r="R597" i="14" s="1"/>
  <c r="R596" i="14" s="1"/>
  <c r="R595" i="14" s="1"/>
  <c r="R594" i="14" s="1"/>
  <c r="R593" i="14" s="1"/>
  <c r="R592" i="14" s="1"/>
  <c r="R591" i="14" s="1"/>
  <c r="R590" i="14" s="1"/>
  <c r="R589" i="14" s="1"/>
  <c r="R588" i="14" s="1"/>
  <c r="R587" i="14" s="1"/>
  <c r="R586" i="14" s="1"/>
  <c r="R585" i="14" s="1"/>
  <c r="R584" i="14" s="1"/>
  <c r="R583" i="14" s="1"/>
  <c r="R582" i="14" s="1"/>
  <c r="R581" i="14" s="1"/>
  <c r="R580" i="14" s="1"/>
  <c r="W605" i="14"/>
  <c r="U605" i="14"/>
  <c r="W604" i="14"/>
  <c r="U604" i="14"/>
  <c r="W603" i="14"/>
  <c r="U603" i="14"/>
  <c r="W602" i="14"/>
  <c r="U602" i="14"/>
  <c r="W601" i="14"/>
  <c r="U601" i="14"/>
  <c r="W600" i="14"/>
  <c r="U600" i="14"/>
  <c r="W599" i="14"/>
  <c r="U599" i="14"/>
  <c r="W598" i="14"/>
  <c r="U598" i="14"/>
  <c r="W597" i="14"/>
  <c r="U597" i="14"/>
  <c r="W596" i="14"/>
  <c r="U596" i="14"/>
  <c r="W595" i="14"/>
  <c r="U595" i="14"/>
  <c r="W594" i="14"/>
  <c r="U594" i="14"/>
  <c r="W593" i="14"/>
  <c r="U593" i="14"/>
  <c r="W592" i="14"/>
  <c r="U592" i="14"/>
  <c r="W591" i="14"/>
  <c r="U591" i="14"/>
  <c r="W590" i="14"/>
  <c r="U590" i="14"/>
  <c r="W589" i="14"/>
  <c r="U589" i="14"/>
  <c r="W588" i="14"/>
  <c r="U588" i="14"/>
  <c r="W587" i="14"/>
  <c r="U587" i="14"/>
  <c r="W586" i="14"/>
  <c r="U586" i="14"/>
  <c r="W585" i="14"/>
  <c r="U585" i="14"/>
  <c r="W584" i="14"/>
  <c r="U584" i="14"/>
  <c r="W583" i="14"/>
  <c r="U583" i="14"/>
  <c r="W582" i="14"/>
  <c r="U582" i="14"/>
  <c r="W581" i="14"/>
  <c r="U581" i="14"/>
  <c r="W580" i="14"/>
  <c r="U580" i="14"/>
  <c r="W579" i="14"/>
  <c r="U579" i="14"/>
  <c r="R579" i="14"/>
  <c r="W578" i="14"/>
  <c r="U578" i="14"/>
  <c r="R578" i="14"/>
  <c r="R577" i="14" s="1"/>
  <c r="R576" i="14" s="1"/>
  <c r="R575" i="14" s="1"/>
  <c r="R574" i="14" s="1"/>
  <c r="R573" i="14" s="1"/>
  <c r="R572" i="14" s="1"/>
  <c r="R571" i="14" s="1"/>
  <c r="R570" i="14" s="1"/>
  <c r="R569" i="14" s="1"/>
  <c r="R568" i="14" s="1"/>
  <c r="R567" i="14" s="1"/>
  <c r="R566" i="14" s="1"/>
  <c r="R565" i="14" s="1"/>
  <c r="R564" i="14" s="1"/>
  <c r="R563" i="14" s="1"/>
  <c r="R562" i="14" s="1"/>
  <c r="R561" i="14" s="1"/>
  <c r="R560" i="14" s="1"/>
  <c r="R559" i="14" s="1"/>
  <c r="R558" i="14" s="1"/>
  <c r="R557" i="14" s="1"/>
  <c r="R556" i="14" s="1"/>
  <c r="R555" i="14" s="1"/>
  <c r="R554" i="14" s="1"/>
  <c r="R553" i="14" s="1"/>
  <c r="W577" i="14"/>
  <c r="U577" i="14"/>
  <c r="W576" i="14"/>
  <c r="U576" i="14"/>
  <c r="W575" i="14"/>
  <c r="U575" i="14"/>
  <c r="W574" i="14"/>
  <c r="U574" i="14"/>
  <c r="W573" i="14"/>
  <c r="U573" i="14"/>
  <c r="W572" i="14"/>
  <c r="U572" i="14"/>
  <c r="W571" i="14"/>
  <c r="U571" i="14"/>
  <c r="W570" i="14"/>
  <c r="U570" i="14"/>
  <c r="W569" i="14"/>
  <c r="U569" i="14"/>
  <c r="W568" i="14"/>
  <c r="U568" i="14"/>
  <c r="W567" i="14"/>
  <c r="U567" i="14"/>
  <c r="W566" i="14"/>
  <c r="U566" i="14"/>
  <c r="W565" i="14"/>
  <c r="U565" i="14"/>
  <c r="W564" i="14"/>
  <c r="U564" i="14"/>
  <c r="W563" i="14"/>
  <c r="U563" i="14"/>
  <c r="W562" i="14"/>
  <c r="U562" i="14"/>
  <c r="W561" i="14"/>
  <c r="U561" i="14"/>
  <c r="W560" i="14"/>
  <c r="U560" i="14"/>
  <c r="W559" i="14"/>
  <c r="U559" i="14"/>
  <c r="W558" i="14"/>
  <c r="U558" i="14"/>
  <c r="W557" i="14"/>
  <c r="U557" i="14"/>
  <c r="W556" i="14"/>
  <c r="U556" i="14"/>
  <c r="W555" i="14"/>
  <c r="U555" i="14"/>
  <c r="W554" i="14"/>
  <c r="U554" i="14"/>
  <c r="W553" i="14"/>
  <c r="U553" i="14"/>
  <c r="W552" i="14"/>
  <c r="U552" i="14"/>
  <c r="R552" i="14"/>
  <c r="W551" i="14"/>
  <c r="U551" i="14"/>
  <c r="R551" i="14"/>
  <c r="R550" i="14" s="1"/>
  <c r="R549" i="14" s="1"/>
  <c r="R548" i="14" s="1"/>
  <c r="R547" i="14" s="1"/>
  <c r="R546" i="14" s="1"/>
  <c r="R545" i="14" s="1"/>
  <c r="R544" i="14" s="1"/>
  <c r="R543" i="14" s="1"/>
  <c r="R542" i="14" s="1"/>
  <c r="R541" i="14" s="1"/>
  <c r="R540" i="14" s="1"/>
  <c r="R539" i="14" s="1"/>
  <c r="R538" i="14" s="1"/>
  <c r="R537" i="14" s="1"/>
  <c r="R536" i="14" s="1"/>
  <c r="R535" i="14" s="1"/>
  <c r="R534" i="14" s="1"/>
  <c r="R533" i="14" s="1"/>
  <c r="R532" i="14" s="1"/>
  <c r="R531" i="14" s="1"/>
  <c r="R530" i="14" s="1"/>
  <c r="R529" i="14" s="1"/>
  <c r="R528" i="14" s="1"/>
  <c r="R527" i="14" s="1"/>
  <c r="R526" i="14" s="1"/>
  <c r="R525" i="14" s="1"/>
  <c r="R524" i="14" s="1"/>
  <c r="R523" i="14" s="1"/>
  <c r="R522" i="14" s="1"/>
  <c r="R521" i="14" s="1"/>
  <c r="R520" i="14" s="1"/>
  <c r="R519" i="14" s="1"/>
  <c r="W550" i="14"/>
  <c r="U550" i="14"/>
  <c r="W549" i="14"/>
  <c r="U549" i="14"/>
  <c r="W548" i="14"/>
  <c r="U548" i="14"/>
  <c r="W547" i="14"/>
  <c r="U547" i="14"/>
  <c r="O547" i="14"/>
  <c r="M547" i="14"/>
  <c r="J547" i="14"/>
  <c r="J546" i="14" s="1"/>
  <c r="J545" i="14" s="1"/>
  <c r="J544" i="14" s="1"/>
  <c r="J543" i="14" s="1"/>
  <c r="J542" i="14" s="1"/>
  <c r="J541" i="14" s="1"/>
  <c r="J540" i="14" s="1"/>
  <c r="J539" i="14" s="1"/>
  <c r="J538" i="14" s="1"/>
  <c r="J537" i="14" s="1"/>
  <c r="J536" i="14" s="1"/>
  <c r="J535" i="14" s="1"/>
  <c r="J534" i="14" s="1"/>
  <c r="J533" i="14" s="1"/>
  <c r="J532" i="14" s="1"/>
  <c r="J531" i="14" s="1"/>
  <c r="J530" i="14" s="1"/>
  <c r="J529" i="14" s="1"/>
  <c r="J528" i="14" s="1"/>
  <c r="J527" i="14" s="1"/>
  <c r="I547" i="14"/>
  <c r="I546" i="14" s="1"/>
  <c r="I545" i="14" s="1"/>
  <c r="I544" i="14" s="1"/>
  <c r="I543" i="14" s="1"/>
  <c r="I542" i="14" s="1"/>
  <c r="I541" i="14" s="1"/>
  <c r="I540" i="14" s="1"/>
  <c r="I539" i="14" s="1"/>
  <c r="I538" i="14" s="1"/>
  <c r="I537" i="14" s="1"/>
  <c r="I536" i="14" s="1"/>
  <c r="I535" i="14" s="1"/>
  <c r="I534" i="14" s="1"/>
  <c r="I533" i="14" s="1"/>
  <c r="I532" i="14" s="1"/>
  <c r="I531" i="14" s="1"/>
  <c r="I530" i="14" s="1"/>
  <c r="I529" i="14" s="1"/>
  <c r="I528" i="14" s="1"/>
  <c r="W546" i="14"/>
  <c r="U546" i="14"/>
  <c r="O546" i="14"/>
  <c r="M546" i="14"/>
  <c r="W545" i="14"/>
  <c r="U545" i="14"/>
  <c r="O545" i="14"/>
  <c r="M545" i="14"/>
  <c r="W544" i="14"/>
  <c r="U544" i="14"/>
  <c r="O544" i="14"/>
  <c r="M544" i="14"/>
  <c r="W543" i="14"/>
  <c r="U543" i="14"/>
  <c r="O543" i="14"/>
  <c r="M543" i="14"/>
  <c r="W542" i="14"/>
  <c r="U542" i="14"/>
  <c r="O542" i="14"/>
  <c r="M542" i="14"/>
  <c r="W541" i="14"/>
  <c r="U541" i="14"/>
  <c r="O541" i="14"/>
  <c r="M541" i="14"/>
  <c r="W540" i="14"/>
  <c r="U540" i="14"/>
  <c r="O540" i="14"/>
  <c r="M540" i="14"/>
  <c r="W539" i="14"/>
  <c r="U539" i="14"/>
  <c r="O539" i="14"/>
  <c r="M539" i="14"/>
  <c r="W538" i="14"/>
  <c r="U538" i="14"/>
  <c r="O538" i="14"/>
  <c r="M538" i="14"/>
  <c r="W537" i="14"/>
  <c r="U537" i="14"/>
  <c r="O537" i="14"/>
  <c r="M537" i="14"/>
  <c r="W536" i="14"/>
  <c r="U536" i="14"/>
  <c r="O536" i="14"/>
  <c r="M536" i="14"/>
  <c r="W535" i="14"/>
  <c r="U535" i="14"/>
  <c r="O535" i="14"/>
  <c r="M535" i="14"/>
  <c r="W534" i="14"/>
  <c r="U534" i="14"/>
  <c r="O534" i="14"/>
  <c r="M534" i="14"/>
  <c r="W533" i="14"/>
  <c r="U533" i="14"/>
  <c r="O533" i="14"/>
  <c r="M533" i="14"/>
  <c r="W532" i="14"/>
  <c r="U532" i="14"/>
  <c r="O532" i="14"/>
  <c r="M532" i="14"/>
  <c r="W531" i="14"/>
  <c r="U531" i="14"/>
  <c r="O531" i="14"/>
  <c r="M531" i="14"/>
  <c r="W530" i="14"/>
  <c r="U530" i="14"/>
  <c r="O530" i="14"/>
  <c r="M530" i="14"/>
  <c r="W529" i="14"/>
  <c r="U529" i="14"/>
  <c r="O529" i="14"/>
  <c r="M529" i="14"/>
  <c r="W528" i="14"/>
  <c r="U528" i="14"/>
  <c r="O528" i="14"/>
  <c r="M528" i="14"/>
  <c r="W527" i="14"/>
  <c r="U527" i="14"/>
  <c r="O527" i="14"/>
  <c r="M527" i="14"/>
  <c r="W526" i="14"/>
  <c r="U526" i="14"/>
  <c r="O526" i="14"/>
  <c r="M526" i="14"/>
  <c r="J526" i="14"/>
  <c r="W525" i="14"/>
  <c r="U525" i="14"/>
  <c r="O525" i="14"/>
  <c r="M525" i="14"/>
  <c r="J525" i="14"/>
  <c r="J524" i="14" s="1"/>
  <c r="J523" i="14" s="1"/>
  <c r="J522" i="14" s="1"/>
  <c r="J521" i="14" s="1"/>
  <c r="J520" i="14" s="1"/>
  <c r="J519" i="14" s="1"/>
  <c r="J518" i="14" s="1"/>
  <c r="J517" i="14" s="1"/>
  <c r="J516" i="14" s="1"/>
  <c r="J515" i="14" s="1"/>
  <c r="J514" i="14" s="1"/>
  <c r="J513" i="14" s="1"/>
  <c r="J512" i="14" s="1"/>
  <c r="J511" i="14" s="1"/>
  <c r="J510" i="14" s="1"/>
  <c r="J509" i="14" s="1"/>
  <c r="J508" i="14" s="1"/>
  <c r="J507" i="14" s="1"/>
  <c r="J506" i="14" s="1"/>
  <c r="J505" i="14" s="1"/>
  <c r="J504" i="14" s="1"/>
  <c r="J503" i="14" s="1"/>
  <c r="J502" i="14" s="1"/>
  <c r="J501" i="14" s="1"/>
  <c r="J500" i="14" s="1"/>
  <c r="W524" i="14"/>
  <c r="U524" i="14"/>
  <c r="O524" i="14"/>
  <c r="M524" i="14"/>
  <c r="W523" i="14"/>
  <c r="U523" i="14"/>
  <c r="O523" i="14"/>
  <c r="M523" i="14"/>
  <c r="W522" i="14"/>
  <c r="U522" i="14"/>
  <c r="O522" i="14"/>
  <c r="M522" i="14"/>
  <c r="W521" i="14"/>
  <c r="U521" i="14"/>
  <c r="O521" i="14"/>
  <c r="M521" i="14"/>
  <c r="W520" i="14"/>
  <c r="U520" i="14"/>
  <c r="O520" i="14"/>
  <c r="M520" i="14"/>
  <c r="W519" i="14"/>
  <c r="U519" i="14"/>
  <c r="O519" i="14"/>
  <c r="M519" i="14"/>
  <c r="W518" i="14"/>
  <c r="U518" i="14"/>
  <c r="R518" i="14"/>
  <c r="O518" i="14"/>
  <c r="M518" i="14"/>
  <c r="W517" i="14"/>
  <c r="U517" i="14"/>
  <c r="R517" i="14"/>
  <c r="R516" i="14" s="1"/>
  <c r="R515" i="14" s="1"/>
  <c r="R514" i="14" s="1"/>
  <c r="R513" i="14" s="1"/>
  <c r="R512" i="14" s="1"/>
  <c r="R511" i="14" s="1"/>
  <c r="R510" i="14" s="1"/>
  <c r="R509" i="14" s="1"/>
  <c r="R508" i="14" s="1"/>
  <c r="R507" i="14" s="1"/>
  <c r="R506" i="14" s="1"/>
  <c r="R505" i="14" s="1"/>
  <c r="R504" i="14" s="1"/>
  <c r="R503" i="14" s="1"/>
  <c r="R502" i="14" s="1"/>
  <c r="R501" i="14" s="1"/>
  <c r="R500" i="14" s="1"/>
  <c r="R499" i="14" s="1"/>
  <c r="R498" i="14" s="1"/>
  <c r="R497" i="14" s="1"/>
  <c r="R496" i="14" s="1"/>
  <c r="R495" i="14" s="1"/>
  <c r="R494" i="14" s="1"/>
  <c r="R493" i="14" s="1"/>
  <c r="R492" i="14" s="1"/>
  <c r="R491" i="14" s="1"/>
  <c r="R490" i="14" s="1"/>
  <c r="R489" i="14" s="1"/>
  <c r="R488" i="14" s="1"/>
  <c r="R487" i="14" s="1"/>
  <c r="R486" i="14" s="1"/>
  <c r="O517" i="14"/>
  <c r="M517" i="14"/>
  <c r="W516" i="14"/>
  <c r="U516" i="14"/>
  <c r="O516" i="14"/>
  <c r="M516" i="14"/>
  <c r="W515" i="14"/>
  <c r="U515" i="14"/>
  <c r="O515" i="14"/>
  <c r="M515" i="14"/>
  <c r="W514" i="14"/>
  <c r="U514" i="14"/>
  <c r="O514" i="14"/>
  <c r="M514" i="14"/>
  <c r="W513" i="14"/>
  <c r="U513" i="14"/>
  <c r="O513" i="14"/>
  <c r="M513" i="14"/>
  <c r="W512" i="14"/>
  <c r="U512" i="14"/>
  <c r="O512" i="14"/>
  <c r="M512" i="14"/>
  <c r="W511" i="14"/>
  <c r="U511" i="14"/>
  <c r="O511" i="14"/>
  <c r="M511" i="14"/>
  <c r="W510" i="14"/>
  <c r="U510" i="14"/>
  <c r="O510" i="14"/>
  <c r="M510" i="14"/>
  <c r="W509" i="14"/>
  <c r="U509" i="14"/>
  <c r="O509" i="14"/>
  <c r="M509" i="14"/>
  <c r="W508" i="14"/>
  <c r="U508" i="14"/>
  <c r="O508" i="14"/>
  <c r="M508" i="14"/>
  <c r="W507" i="14"/>
  <c r="U507" i="14"/>
  <c r="O507" i="14"/>
  <c r="M507" i="14"/>
  <c r="W506" i="14"/>
  <c r="U506" i="14"/>
  <c r="O506" i="14"/>
  <c r="M506" i="14"/>
  <c r="W505" i="14"/>
  <c r="U505" i="14"/>
  <c r="O505" i="14"/>
  <c r="M505" i="14"/>
  <c r="W504" i="14"/>
  <c r="U504" i="14"/>
  <c r="O504" i="14"/>
  <c r="M504" i="14"/>
  <c r="W503" i="14"/>
  <c r="U503" i="14"/>
  <c r="O503" i="14"/>
  <c r="M503" i="14"/>
  <c r="W502" i="14"/>
  <c r="U502" i="14"/>
  <c r="O502" i="14"/>
  <c r="M502" i="14"/>
  <c r="W501" i="14"/>
  <c r="U501" i="14"/>
  <c r="O501" i="14"/>
  <c r="M501" i="14"/>
  <c r="W500" i="14"/>
  <c r="U500" i="14"/>
  <c r="O500" i="14"/>
  <c r="M500" i="14"/>
  <c r="W499" i="14"/>
  <c r="U499" i="14"/>
  <c r="O499" i="14"/>
  <c r="M499" i="14"/>
  <c r="J499" i="14"/>
  <c r="W498" i="14"/>
  <c r="U498" i="14"/>
  <c r="O498" i="14"/>
  <c r="M498" i="14"/>
  <c r="J498" i="14"/>
  <c r="J497" i="14" s="1"/>
  <c r="J496" i="14" s="1"/>
  <c r="J495" i="14" s="1"/>
  <c r="J494" i="14" s="1"/>
  <c r="J493" i="14" s="1"/>
  <c r="J492" i="14" s="1"/>
  <c r="J491" i="14" s="1"/>
  <c r="J490" i="14" s="1"/>
  <c r="J489" i="14" s="1"/>
  <c r="J488" i="14" s="1"/>
  <c r="J487" i="14" s="1"/>
  <c r="J486" i="14" s="1"/>
  <c r="J485" i="14" s="1"/>
  <c r="J484" i="14" s="1"/>
  <c r="J483" i="14" s="1"/>
  <c r="J482" i="14" s="1"/>
  <c r="J481" i="14" s="1"/>
  <c r="J480" i="14" s="1"/>
  <c r="J479" i="14" s="1"/>
  <c r="W497" i="14"/>
  <c r="U497" i="14"/>
  <c r="O497" i="14"/>
  <c r="M497" i="14"/>
  <c r="W496" i="14"/>
  <c r="U496" i="14"/>
  <c r="O496" i="14"/>
  <c r="M496" i="14"/>
  <c r="W495" i="14"/>
  <c r="U495" i="14"/>
  <c r="O495" i="14"/>
  <c r="M495" i="14"/>
  <c r="W494" i="14"/>
  <c r="U494" i="14"/>
  <c r="O494" i="14"/>
  <c r="M494" i="14"/>
  <c r="W493" i="14"/>
  <c r="U493" i="14"/>
  <c r="O493" i="14"/>
  <c r="M493" i="14"/>
  <c r="W492" i="14"/>
  <c r="U492" i="14"/>
  <c r="O492" i="14"/>
  <c r="M492" i="14"/>
  <c r="W491" i="14"/>
  <c r="U491" i="14"/>
  <c r="O491" i="14"/>
  <c r="M491" i="14"/>
  <c r="W490" i="14"/>
  <c r="U490" i="14"/>
  <c r="O490" i="14"/>
  <c r="M490" i="14"/>
  <c r="W489" i="14"/>
  <c r="U489" i="14"/>
  <c r="O489" i="14"/>
  <c r="M489" i="14"/>
  <c r="W488" i="14"/>
  <c r="U488" i="14"/>
  <c r="O488" i="14"/>
  <c r="M488" i="14"/>
  <c r="W487" i="14"/>
  <c r="U487" i="14"/>
  <c r="O487" i="14"/>
  <c r="M487" i="14"/>
  <c r="W486" i="14"/>
  <c r="U486" i="14"/>
  <c r="O486" i="14"/>
  <c r="M486" i="14"/>
  <c r="W485" i="14"/>
  <c r="U485" i="14"/>
  <c r="R485" i="14"/>
  <c r="O485" i="14"/>
  <c r="M485" i="14"/>
  <c r="W484" i="14"/>
  <c r="U484" i="14"/>
  <c r="R484" i="14"/>
  <c r="R483" i="14" s="1"/>
  <c r="R482" i="14" s="1"/>
  <c r="R481" i="14" s="1"/>
  <c r="R480" i="14" s="1"/>
  <c r="R479" i="14" s="1"/>
  <c r="R478" i="14" s="1"/>
  <c r="R477" i="14" s="1"/>
  <c r="R476" i="14" s="1"/>
  <c r="R475" i="14" s="1"/>
  <c r="R474" i="14" s="1"/>
  <c r="R473" i="14" s="1"/>
  <c r="R472" i="14" s="1"/>
  <c r="R471" i="14" s="1"/>
  <c r="R470" i="14" s="1"/>
  <c r="R469" i="14" s="1"/>
  <c r="R468" i="14" s="1"/>
  <c r="R467" i="14" s="1"/>
  <c r="R466" i="14" s="1"/>
  <c r="R465" i="14" s="1"/>
  <c r="R464" i="14" s="1"/>
  <c r="R463" i="14" s="1"/>
  <c r="R462" i="14" s="1"/>
  <c r="R461" i="14" s="1"/>
  <c r="R460" i="14" s="1"/>
  <c r="R459" i="14" s="1"/>
  <c r="R458" i="14" s="1"/>
  <c r="R457" i="14" s="1"/>
  <c r="R456" i="14" s="1"/>
  <c r="R455" i="14" s="1"/>
  <c r="R454" i="14" s="1"/>
  <c r="R453" i="14" s="1"/>
  <c r="R452" i="14" s="1"/>
  <c r="R451" i="14" s="1"/>
  <c r="O484" i="14"/>
  <c r="M484" i="14"/>
  <c r="W483" i="14"/>
  <c r="U483" i="14"/>
  <c r="O483" i="14"/>
  <c r="M483" i="14"/>
  <c r="W482" i="14"/>
  <c r="U482" i="14"/>
  <c r="O482" i="14"/>
  <c r="M482" i="14"/>
  <c r="W481" i="14"/>
  <c r="U481" i="14"/>
  <c r="O481" i="14"/>
  <c r="M481" i="14"/>
  <c r="W480" i="14"/>
  <c r="U480" i="14"/>
  <c r="O480" i="14"/>
  <c r="M480" i="14"/>
  <c r="W479" i="14"/>
  <c r="U479" i="14"/>
  <c r="O479" i="14"/>
  <c r="M479" i="14"/>
  <c r="W478" i="14"/>
  <c r="U478" i="14"/>
  <c r="O478" i="14"/>
  <c r="M478" i="14"/>
  <c r="J478" i="14"/>
  <c r="W477" i="14"/>
  <c r="U477" i="14"/>
  <c r="O477" i="14"/>
  <c r="M477" i="14"/>
  <c r="J477" i="14"/>
  <c r="J476" i="14" s="1"/>
  <c r="J475" i="14" s="1"/>
  <c r="J474" i="14" s="1"/>
  <c r="J473" i="14" s="1"/>
  <c r="J472" i="14" s="1"/>
  <c r="J471" i="14" s="1"/>
  <c r="J470" i="14" s="1"/>
  <c r="J469" i="14" s="1"/>
  <c r="J468" i="14" s="1"/>
  <c r="J467" i="14" s="1"/>
  <c r="J466" i="14" s="1"/>
  <c r="J465" i="14" s="1"/>
  <c r="J464" i="14" s="1"/>
  <c r="J463" i="14" s="1"/>
  <c r="J462" i="14" s="1"/>
  <c r="J461" i="14" s="1"/>
  <c r="J460" i="14" s="1"/>
  <c r="J459" i="14" s="1"/>
  <c r="J458" i="14" s="1"/>
  <c r="J457" i="14" s="1"/>
  <c r="J456" i="14" s="1"/>
  <c r="J455" i="14" s="1"/>
  <c r="J454" i="14" s="1"/>
  <c r="J453" i="14" s="1"/>
  <c r="J452" i="14" s="1"/>
  <c r="W476" i="14"/>
  <c r="U476" i="14"/>
  <c r="O476" i="14"/>
  <c r="M476" i="14"/>
  <c r="W475" i="14"/>
  <c r="U475" i="14"/>
  <c r="O475" i="14"/>
  <c r="M475" i="14"/>
  <c r="W474" i="14"/>
  <c r="U474" i="14"/>
  <c r="O474" i="14"/>
  <c r="M474" i="14"/>
  <c r="W473" i="14"/>
  <c r="U473" i="14"/>
  <c r="O473" i="14"/>
  <c r="M473" i="14"/>
  <c r="W472" i="14"/>
  <c r="U472" i="14"/>
  <c r="O472" i="14"/>
  <c r="M472" i="14"/>
  <c r="W471" i="14"/>
  <c r="U471" i="14"/>
  <c r="O471" i="14"/>
  <c r="M471" i="14"/>
  <c r="W470" i="14"/>
  <c r="U470" i="14"/>
  <c r="O470" i="14"/>
  <c r="M470" i="14"/>
  <c r="W469" i="14"/>
  <c r="U469" i="14"/>
  <c r="O469" i="14"/>
  <c r="M469" i="14"/>
  <c r="W468" i="14"/>
  <c r="U468" i="14"/>
  <c r="O468" i="14"/>
  <c r="M468" i="14"/>
  <c r="W467" i="14"/>
  <c r="U467" i="14"/>
  <c r="O467" i="14"/>
  <c r="M467" i="14"/>
  <c r="W466" i="14"/>
  <c r="U466" i="14"/>
  <c r="O466" i="14"/>
  <c r="M466" i="14"/>
  <c r="W465" i="14"/>
  <c r="U465" i="14"/>
  <c r="O465" i="14"/>
  <c r="M465" i="14"/>
  <c r="W464" i="14"/>
  <c r="U464" i="14"/>
  <c r="O464" i="14"/>
  <c r="M464" i="14"/>
  <c r="W463" i="14"/>
  <c r="U463" i="14"/>
  <c r="O463" i="14"/>
  <c r="M463" i="14"/>
  <c r="W462" i="14"/>
  <c r="U462" i="14"/>
  <c r="O462" i="14"/>
  <c r="M462" i="14"/>
  <c r="W461" i="14"/>
  <c r="U461" i="14"/>
  <c r="O461" i="14"/>
  <c r="M461" i="14"/>
  <c r="W460" i="14"/>
  <c r="U460" i="14"/>
  <c r="O460" i="14"/>
  <c r="M460" i="14"/>
  <c r="W459" i="14"/>
  <c r="U459" i="14"/>
  <c r="O459" i="14"/>
  <c r="M459" i="14"/>
  <c r="W458" i="14"/>
  <c r="U458" i="14"/>
  <c r="O458" i="14"/>
  <c r="M458" i="14"/>
  <c r="W457" i="14"/>
  <c r="U457" i="14"/>
  <c r="O457" i="14"/>
  <c r="M457" i="14"/>
  <c r="W456" i="14"/>
  <c r="U456" i="14"/>
  <c r="O456" i="14"/>
  <c r="M456" i="14"/>
  <c r="W455" i="14"/>
  <c r="U455" i="14"/>
  <c r="O455" i="14"/>
  <c r="M455" i="14"/>
  <c r="W454" i="14"/>
  <c r="U454" i="14"/>
  <c r="O454" i="14"/>
  <c r="M454" i="14"/>
  <c r="W453" i="14"/>
  <c r="U453" i="14"/>
  <c r="O453" i="14"/>
  <c r="M453" i="14"/>
  <c r="W452" i="14"/>
  <c r="U452" i="14"/>
  <c r="O452" i="14"/>
  <c r="M452" i="14"/>
  <c r="W451" i="14"/>
  <c r="U451" i="14"/>
  <c r="O451" i="14"/>
  <c r="M451" i="14"/>
  <c r="J451" i="14"/>
  <c r="W450" i="14"/>
  <c r="U450" i="14"/>
  <c r="R450" i="14"/>
  <c r="O450" i="14"/>
  <c r="M450" i="14"/>
  <c r="J450" i="14"/>
  <c r="J449" i="14" s="1"/>
  <c r="J448" i="14" s="1"/>
  <c r="J447" i="14" s="1"/>
  <c r="J446" i="14" s="1"/>
  <c r="J445" i="14" s="1"/>
  <c r="J444" i="14" s="1"/>
  <c r="J443" i="14" s="1"/>
  <c r="J442" i="14" s="1"/>
  <c r="J441" i="14" s="1"/>
  <c r="J440" i="14" s="1"/>
  <c r="J439" i="14" s="1"/>
  <c r="J438" i="14" s="1"/>
  <c r="J437" i="14" s="1"/>
  <c r="J436" i="14" s="1"/>
  <c r="J435" i="14" s="1"/>
  <c r="J434" i="14" s="1"/>
  <c r="J433" i="14" s="1"/>
  <c r="J432" i="14" s="1"/>
  <c r="J431" i="14" s="1"/>
  <c r="J430" i="14" s="1"/>
  <c r="J429" i="14" s="1"/>
  <c r="J428" i="14" s="1"/>
  <c r="J427" i="14" s="1"/>
  <c r="J426" i="14" s="1"/>
  <c r="W449" i="14"/>
  <c r="U449" i="14"/>
  <c r="R449" i="14"/>
  <c r="R448" i="14" s="1"/>
  <c r="R447" i="14" s="1"/>
  <c r="R446" i="14" s="1"/>
  <c r="R445" i="14" s="1"/>
  <c r="R444" i="14" s="1"/>
  <c r="R443" i="14" s="1"/>
  <c r="R442" i="14" s="1"/>
  <c r="R441" i="14" s="1"/>
  <c r="R440" i="14" s="1"/>
  <c r="R439" i="14" s="1"/>
  <c r="R438" i="14" s="1"/>
  <c r="R437" i="14" s="1"/>
  <c r="R436" i="14" s="1"/>
  <c r="R435" i="14" s="1"/>
  <c r="R434" i="14" s="1"/>
  <c r="R433" i="14" s="1"/>
  <c r="R432" i="14" s="1"/>
  <c r="R431" i="14" s="1"/>
  <c r="R430" i="14" s="1"/>
  <c r="R429" i="14" s="1"/>
  <c r="R428" i="14" s="1"/>
  <c r="R427" i="14" s="1"/>
  <c r="R426" i="14" s="1"/>
  <c r="R425" i="14" s="1"/>
  <c r="R424" i="14" s="1"/>
  <c r="O449" i="14"/>
  <c r="M449" i="14"/>
  <c r="W448" i="14"/>
  <c r="U448" i="14"/>
  <c r="O448" i="14"/>
  <c r="M448" i="14"/>
  <c r="W447" i="14"/>
  <c r="U447" i="14"/>
  <c r="O447" i="14"/>
  <c r="M447" i="14"/>
  <c r="W446" i="14"/>
  <c r="U446" i="14"/>
  <c r="O446" i="14"/>
  <c r="M446" i="14"/>
  <c r="W445" i="14"/>
  <c r="U445" i="14"/>
  <c r="O445" i="14"/>
  <c r="M445" i="14"/>
  <c r="W444" i="14"/>
  <c r="U444" i="14"/>
  <c r="O444" i="14"/>
  <c r="M444" i="14"/>
  <c r="W443" i="14"/>
  <c r="U443" i="14"/>
  <c r="O443" i="14"/>
  <c r="M443" i="14"/>
  <c r="W442" i="14"/>
  <c r="U442" i="14"/>
  <c r="O442" i="14"/>
  <c r="M442" i="14"/>
  <c r="W441" i="14"/>
  <c r="U441" i="14"/>
  <c r="O441" i="14"/>
  <c r="M441" i="14"/>
  <c r="W440" i="14"/>
  <c r="U440" i="14"/>
  <c r="O440" i="14"/>
  <c r="M440" i="14"/>
  <c r="W439" i="14"/>
  <c r="U439" i="14"/>
  <c r="O439" i="14"/>
  <c r="M439" i="14"/>
  <c r="W438" i="14"/>
  <c r="U438" i="14"/>
  <c r="O438" i="14"/>
  <c r="M438" i="14"/>
  <c r="W437" i="14"/>
  <c r="U437" i="14"/>
  <c r="O437" i="14"/>
  <c r="M437" i="14"/>
  <c r="W436" i="14"/>
  <c r="U436" i="14"/>
  <c r="O436" i="14"/>
  <c r="M436" i="14"/>
  <c r="W435" i="14"/>
  <c r="U435" i="14"/>
  <c r="O435" i="14"/>
  <c r="M435" i="14"/>
  <c r="W434" i="14"/>
  <c r="U434" i="14"/>
  <c r="O434" i="14"/>
  <c r="M434" i="14"/>
  <c r="W433" i="14"/>
  <c r="U433" i="14"/>
  <c r="O433" i="14"/>
  <c r="M433" i="14"/>
  <c r="W432" i="14"/>
  <c r="U432" i="14"/>
  <c r="O432" i="14"/>
  <c r="M432" i="14"/>
  <c r="W431" i="14"/>
  <c r="U431" i="14"/>
  <c r="O431" i="14"/>
  <c r="M431" i="14"/>
  <c r="W430" i="14"/>
  <c r="U430" i="14"/>
  <c r="O430" i="14"/>
  <c r="M430" i="14"/>
  <c r="W429" i="14"/>
  <c r="U429" i="14"/>
  <c r="O429" i="14"/>
  <c r="M429" i="14"/>
  <c r="W428" i="14"/>
  <c r="U428" i="14"/>
  <c r="O428" i="14"/>
  <c r="M428" i="14"/>
  <c r="W427" i="14"/>
  <c r="U427" i="14"/>
  <c r="O427" i="14"/>
  <c r="M427" i="14"/>
  <c r="W426" i="14"/>
  <c r="U426" i="14"/>
  <c r="O426" i="14"/>
  <c r="M426" i="14"/>
  <c r="W425" i="14"/>
  <c r="U425" i="14"/>
  <c r="O425" i="14"/>
  <c r="M425" i="14"/>
  <c r="J425" i="14"/>
  <c r="W424" i="14"/>
  <c r="U424" i="14"/>
  <c r="O424" i="14"/>
  <c r="M424" i="14"/>
  <c r="J424" i="14"/>
  <c r="J423" i="14" s="1"/>
  <c r="J422" i="14" s="1"/>
  <c r="J421" i="14" s="1"/>
  <c r="J420" i="14" s="1"/>
  <c r="J419" i="14" s="1"/>
  <c r="J418" i="14" s="1"/>
  <c r="J417" i="14" s="1"/>
  <c r="J416" i="14" s="1"/>
  <c r="J415" i="14" s="1"/>
  <c r="J414" i="14" s="1"/>
  <c r="J413" i="14" s="1"/>
  <c r="J412" i="14" s="1"/>
  <c r="J411" i="14" s="1"/>
  <c r="J410" i="14" s="1"/>
  <c r="J409" i="14" s="1"/>
  <c r="J408" i="14" s="1"/>
  <c r="J407" i="14" s="1"/>
  <c r="W423" i="14"/>
  <c r="U423" i="14"/>
  <c r="R423" i="14"/>
  <c r="O423" i="14"/>
  <c r="M423" i="14"/>
  <c r="W422" i="14"/>
  <c r="U422" i="14"/>
  <c r="R422" i="14"/>
  <c r="R421" i="14" s="1"/>
  <c r="R420" i="14" s="1"/>
  <c r="R419" i="14" s="1"/>
  <c r="R418" i="14" s="1"/>
  <c r="R417" i="14" s="1"/>
  <c r="R416" i="14" s="1"/>
  <c r="R415" i="14" s="1"/>
  <c r="R414" i="14" s="1"/>
  <c r="R413" i="14" s="1"/>
  <c r="R412" i="14" s="1"/>
  <c r="R411" i="14" s="1"/>
  <c r="R410" i="14" s="1"/>
  <c r="R409" i="14" s="1"/>
  <c r="R408" i="14" s="1"/>
  <c r="R407" i="14" s="1"/>
  <c r="R406" i="14" s="1"/>
  <c r="R405" i="14" s="1"/>
  <c r="R404" i="14" s="1"/>
  <c r="R403" i="14" s="1"/>
  <c r="R402" i="14" s="1"/>
  <c r="R401" i="14" s="1"/>
  <c r="R400" i="14" s="1"/>
  <c r="R399" i="14" s="1"/>
  <c r="R398" i="14" s="1"/>
  <c r="R397" i="14" s="1"/>
  <c r="R396" i="14" s="1"/>
  <c r="R395" i="14" s="1"/>
  <c r="R394" i="14" s="1"/>
  <c r="R393" i="14" s="1"/>
  <c r="R392" i="14" s="1"/>
  <c r="R391" i="14" s="1"/>
  <c r="R390" i="14" s="1"/>
  <c r="R389" i="14" s="1"/>
  <c r="R388" i="14" s="1"/>
  <c r="R387" i="14" s="1"/>
  <c r="R386" i="14" s="1"/>
  <c r="R385" i="14" s="1"/>
  <c r="R384" i="14" s="1"/>
  <c r="R383" i="14" s="1"/>
  <c r="R382" i="14" s="1"/>
  <c r="R381" i="14" s="1"/>
  <c r="R380" i="14" s="1"/>
  <c r="R379" i="14" s="1"/>
  <c r="R378" i="14" s="1"/>
  <c r="R377" i="14" s="1"/>
  <c r="R376" i="14" s="1"/>
  <c r="R375" i="14" s="1"/>
  <c r="O422" i="14"/>
  <c r="M422" i="14"/>
  <c r="W421" i="14"/>
  <c r="U421" i="14"/>
  <c r="O421" i="14"/>
  <c r="M421" i="14"/>
  <c r="W420" i="14"/>
  <c r="U420" i="14"/>
  <c r="O420" i="14"/>
  <c r="M420" i="14"/>
  <c r="W419" i="14"/>
  <c r="U419" i="14"/>
  <c r="O419" i="14"/>
  <c r="M419" i="14"/>
  <c r="W418" i="14"/>
  <c r="U418" i="14"/>
  <c r="O418" i="14"/>
  <c r="M418" i="14"/>
  <c r="W417" i="14"/>
  <c r="U417" i="14"/>
  <c r="O417" i="14"/>
  <c r="M417" i="14"/>
  <c r="W416" i="14"/>
  <c r="U416" i="14"/>
  <c r="O416" i="14"/>
  <c r="M416" i="14"/>
  <c r="W415" i="14"/>
  <c r="U415" i="14"/>
  <c r="O415" i="14"/>
  <c r="M415" i="14"/>
  <c r="W414" i="14"/>
  <c r="U414" i="14"/>
  <c r="O414" i="14"/>
  <c r="M414" i="14"/>
  <c r="W413" i="14"/>
  <c r="U413" i="14"/>
  <c r="O413" i="14"/>
  <c r="M413" i="14"/>
  <c r="W412" i="14"/>
  <c r="U412" i="14"/>
  <c r="O412" i="14"/>
  <c r="M412" i="14"/>
  <c r="W411" i="14"/>
  <c r="U411" i="14"/>
  <c r="O411" i="14"/>
  <c r="M411" i="14"/>
  <c r="W410" i="14"/>
  <c r="U410" i="14"/>
  <c r="O410" i="14"/>
  <c r="M410" i="14"/>
  <c r="W409" i="14"/>
  <c r="U409" i="14"/>
  <c r="O409" i="14"/>
  <c r="M409" i="14"/>
  <c r="W408" i="14"/>
  <c r="U408" i="14"/>
  <c r="O408" i="14"/>
  <c r="M408" i="14"/>
  <c r="W407" i="14"/>
  <c r="U407" i="14"/>
  <c r="O407" i="14"/>
  <c r="M407" i="14"/>
  <c r="W406" i="14"/>
  <c r="U406" i="14"/>
  <c r="O406" i="14"/>
  <c r="M406" i="14"/>
  <c r="J406" i="14"/>
  <c r="W405" i="14"/>
  <c r="U405" i="14"/>
  <c r="O405" i="14"/>
  <c r="M405" i="14"/>
  <c r="J405" i="14"/>
  <c r="J404" i="14" s="1"/>
  <c r="J403" i="14" s="1"/>
  <c r="J402" i="14" s="1"/>
  <c r="J401" i="14" s="1"/>
  <c r="J400" i="14" s="1"/>
  <c r="J399" i="14" s="1"/>
  <c r="J398" i="14" s="1"/>
  <c r="J397" i="14" s="1"/>
  <c r="J396" i="14" s="1"/>
  <c r="J395" i="14" s="1"/>
  <c r="J394" i="14" s="1"/>
  <c r="J393" i="14" s="1"/>
  <c r="J392" i="14" s="1"/>
  <c r="J391" i="14" s="1"/>
  <c r="J390" i="14" s="1"/>
  <c r="J389" i="14" s="1"/>
  <c r="J388" i="14" s="1"/>
  <c r="J387" i="14" s="1"/>
  <c r="J386" i="14" s="1"/>
  <c r="J385" i="14" s="1"/>
  <c r="W404" i="14"/>
  <c r="U404" i="14"/>
  <c r="O404" i="14"/>
  <c r="M404" i="14"/>
  <c r="W403" i="14"/>
  <c r="U403" i="14"/>
  <c r="O403" i="14"/>
  <c r="M403" i="14"/>
  <c r="W402" i="14"/>
  <c r="U402" i="14"/>
  <c r="O402" i="14"/>
  <c r="M402" i="14"/>
  <c r="W401" i="14"/>
  <c r="U401" i="14"/>
  <c r="O401" i="14"/>
  <c r="M401" i="14"/>
  <c r="W400" i="14"/>
  <c r="U400" i="14"/>
  <c r="O400" i="14"/>
  <c r="M400" i="14"/>
  <c r="W399" i="14"/>
  <c r="U399" i="14"/>
  <c r="O399" i="14"/>
  <c r="M399" i="14"/>
  <c r="W398" i="14"/>
  <c r="U398" i="14"/>
  <c r="O398" i="14"/>
  <c r="M398" i="14"/>
  <c r="W397" i="14"/>
  <c r="U397" i="14"/>
  <c r="O397" i="14"/>
  <c r="M397" i="14"/>
  <c r="W396" i="14"/>
  <c r="U396" i="14"/>
  <c r="O396" i="14"/>
  <c r="M396" i="14"/>
  <c r="W395" i="14"/>
  <c r="U395" i="14"/>
  <c r="O395" i="14"/>
  <c r="M395" i="14"/>
  <c r="W394" i="14"/>
  <c r="U394" i="14"/>
  <c r="O394" i="14"/>
  <c r="M394" i="14"/>
  <c r="W393" i="14"/>
  <c r="U393" i="14"/>
  <c r="O393" i="14"/>
  <c r="M393" i="14"/>
  <c r="W392" i="14"/>
  <c r="U392" i="14"/>
  <c r="O392" i="14"/>
  <c r="M392" i="14"/>
  <c r="W391" i="14"/>
  <c r="U391" i="14"/>
  <c r="O391" i="14"/>
  <c r="M391" i="14"/>
  <c r="W390" i="14"/>
  <c r="U390" i="14"/>
  <c r="O390" i="14"/>
  <c r="M390" i="14"/>
  <c r="W389" i="14"/>
  <c r="U389" i="14"/>
  <c r="O389" i="14"/>
  <c r="M389" i="14"/>
  <c r="W388" i="14"/>
  <c r="U388" i="14"/>
  <c r="O388" i="14"/>
  <c r="M388" i="14"/>
  <c r="W387" i="14"/>
  <c r="U387" i="14"/>
  <c r="O387" i="14"/>
  <c r="M387" i="14"/>
  <c r="W386" i="14"/>
  <c r="U386" i="14"/>
  <c r="O386" i="14"/>
  <c r="M386" i="14"/>
  <c r="W385" i="14"/>
  <c r="U385" i="14"/>
  <c r="O385" i="14"/>
  <c r="M385" i="14"/>
  <c r="W384" i="14"/>
  <c r="U384" i="14"/>
  <c r="O384" i="14"/>
  <c r="M384" i="14"/>
  <c r="J384" i="14"/>
  <c r="W383" i="14"/>
  <c r="U383" i="14"/>
  <c r="O383" i="14"/>
  <c r="M383" i="14"/>
  <c r="J383" i="14"/>
  <c r="J382" i="14" s="1"/>
  <c r="J381" i="14" s="1"/>
  <c r="J380" i="14" s="1"/>
  <c r="J379" i="14" s="1"/>
  <c r="J378" i="14" s="1"/>
  <c r="J377" i="14" s="1"/>
  <c r="J376" i="14" s="1"/>
  <c r="J375" i="14" s="1"/>
  <c r="J374" i="14" s="1"/>
  <c r="J373" i="14" s="1"/>
  <c r="J372" i="14" s="1"/>
  <c r="J371" i="14" s="1"/>
  <c r="J370" i="14" s="1"/>
  <c r="J369" i="14" s="1"/>
  <c r="J368" i="14" s="1"/>
  <c r="J367" i="14" s="1"/>
  <c r="J366" i="14" s="1"/>
  <c r="J365" i="14" s="1"/>
  <c r="J364" i="14" s="1"/>
  <c r="J363" i="14" s="1"/>
  <c r="J362" i="14" s="1"/>
  <c r="J361" i="14" s="1"/>
  <c r="W382" i="14"/>
  <c r="U382" i="14"/>
  <c r="O382" i="14"/>
  <c r="M382" i="14"/>
  <c r="W381" i="14"/>
  <c r="U381" i="14"/>
  <c r="O381" i="14"/>
  <c r="M381" i="14"/>
  <c r="W380" i="14"/>
  <c r="U380" i="14"/>
  <c r="O380" i="14"/>
  <c r="M380" i="14"/>
  <c r="W379" i="14"/>
  <c r="U379" i="14"/>
  <c r="O379" i="14"/>
  <c r="M379" i="14"/>
  <c r="W378" i="14"/>
  <c r="U378" i="14"/>
  <c r="O378" i="14"/>
  <c r="M378" i="14"/>
  <c r="W377" i="14"/>
  <c r="U377" i="14"/>
  <c r="O377" i="14"/>
  <c r="M377" i="14"/>
  <c r="W376" i="14"/>
  <c r="U376" i="14"/>
  <c r="O376" i="14"/>
  <c r="M376" i="14"/>
  <c r="W375" i="14"/>
  <c r="U375" i="14"/>
  <c r="O375" i="14"/>
  <c r="M375" i="14"/>
  <c r="W374" i="14"/>
  <c r="U374" i="14"/>
  <c r="R374" i="14"/>
  <c r="O374" i="14"/>
  <c r="M374" i="14"/>
  <c r="W373" i="14"/>
  <c r="U373" i="14"/>
  <c r="R373" i="14"/>
  <c r="R372" i="14" s="1"/>
  <c r="R371" i="14" s="1"/>
  <c r="R370" i="14" s="1"/>
  <c r="R369" i="14" s="1"/>
  <c r="R368" i="14" s="1"/>
  <c r="R367" i="14" s="1"/>
  <c r="R366" i="14" s="1"/>
  <c r="R365" i="14" s="1"/>
  <c r="R364" i="14" s="1"/>
  <c r="R363" i="14" s="1"/>
  <c r="R362" i="14" s="1"/>
  <c r="R361" i="14" s="1"/>
  <c r="R360" i="14" s="1"/>
  <c r="R359" i="14" s="1"/>
  <c r="R358" i="14" s="1"/>
  <c r="R357" i="14" s="1"/>
  <c r="R356" i="14" s="1"/>
  <c r="R355" i="14" s="1"/>
  <c r="R354" i="14" s="1"/>
  <c r="R353" i="14" s="1"/>
  <c r="R352" i="14" s="1"/>
  <c r="R351" i="14" s="1"/>
  <c r="R350" i="14" s="1"/>
  <c r="R349" i="14" s="1"/>
  <c r="R348" i="14" s="1"/>
  <c r="R347" i="14" s="1"/>
  <c r="R346" i="14" s="1"/>
  <c r="R345" i="14" s="1"/>
  <c r="R344" i="14" s="1"/>
  <c r="R343" i="14" s="1"/>
  <c r="R342" i="14" s="1"/>
  <c r="R341" i="14" s="1"/>
  <c r="R340" i="14" s="1"/>
  <c r="R339" i="14" s="1"/>
  <c r="R338" i="14" s="1"/>
  <c r="R337" i="14" s="1"/>
  <c r="R336" i="14" s="1"/>
  <c r="R335" i="14" s="1"/>
  <c r="R334" i="14" s="1"/>
  <c r="R333" i="14" s="1"/>
  <c r="R332" i="14" s="1"/>
  <c r="R331" i="14" s="1"/>
  <c r="R330" i="14" s="1"/>
  <c r="R329" i="14" s="1"/>
  <c r="O373" i="14"/>
  <c r="M373" i="14"/>
  <c r="W372" i="14"/>
  <c r="U372" i="14"/>
  <c r="O372" i="14"/>
  <c r="M372" i="14"/>
  <c r="W371" i="14"/>
  <c r="U371" i="14"/>
  <c r="O371" i="14"/>
  <c r="M371" i="14"/>
  <c r="W370" i="14"/>
  <c r="U370" i="14"/>
  <c r="O370" i="14"/>
  <c r="M370" i="14"/>
  <c r="W369" i="14"/>
  <c r="U369" i="14"/>
  <c r="O369" i="14"/>
  <c r="M369" i="14"/>
  <c r="W368" i="14"/>
  <c r="U368" i="14"/>
  <c r="O368" i="14"/>
  <c r="M368" i="14"/>
  <c r="W367" i="14"/>
  <c r="U367" i="14"/>
  <c r="O367" i="14"/>
  <c r="M367" i="14"/>
  <c r="W366" i="14"/>
  <c r="U366" i="14"/>
  <c r="O366" i="14"/>
  <c r="M366" i="14"/>
  <c r="W365" i="14"/>
  <c r="U365" i="14"/>
  <c r="O365" i="14"/>
  <c r="M365" i="14"/>
  <c r="W364" i="14"/>
  <c r="U364" i="14"/>
  <c r="O364" i="14"/>
  <c r="M364" i="14"/>
  <c r="W363" i="14"/>
  <c r="U363" i="14"/>
  <c r="O363" i="14"/>
  <c r="M363" i="14"/>
  <c r="W362" i="14"/>
  <c r="U362" i="14"/>
  <c r="O362" i="14"/>
  <c r="M362" i="14"/>
  <c r="W361" i="14"/>
  <c r="U361" i="14"/>
  <c r="O361" i="14"/>
  <c r="M361" i="14"/>
  <c r="W360" i="14"/>
  <c r="U360" i="14"/>
  <c r="O360" i="14"/>
  <c r="M360" i="14"/>
  <c r="J360" i="14"/>
  <c r="W359" i="14"/>
  <c r="U359" i="14"/>
  <c r="O359" i="14"/>
  <c r="M359" i="14"/>
  <c r="J359" i="14"/>
  <c r="J358" i="14" s="1"/>
  <c r="J357" i="14" s="1"/>
  <c r="J356" i="14" s="1"/>
  <c r="J355" i="14" s="1"/>
  <c r="J354" i="14" s="1"/>
  <c r="J353" i="14" s="1"/>
  <c r="J352" i="14" s="1"/>
  <c r="J351" i="14" s="1"/>
  <c r="J350" i="14" s="1"/>
  <c r="J349" i="14" s="1"/>
  <c r="J348" i="14" s="1"/>
  <c r="J347" i="14" s="1"/>
  <c r="J346" i="14" s="1"/>
  <c r="J345" i="14" s="1"/>
  <c r="J344" i="14" s="1"/>
  <c r="J343" i="14" s="1"/>
  <c r="J342" i="14" s="1"/>
  <c r="J341" i="14" s="1"/>
  <c r="J340" i="14" s="1"/>
  <c r="J339" i="14" s="1"/>
  <c r="J338" i="14" s="1"/>
  <c r="J337" i="14" s="1"/>
  <c r="J336" i="14" s="1"/>
  <c r="J335" i="14" s="1"/>
  <c r="J334" i="14" s="1"/>
  <c r="J333" i="14" s="1"/>
  <c r="J332" i="14" s="1"/>
  <c r="J331" i="14" s="1"/>
  <c r="J330" i="14" s="1"/>
  <c r="J329" i="14" s="1"/>
  <c r="J328" i="14" s="1"/>
  <c r="J327" i="14" s="1"/>
  <c r="J326" i="14" s="1"/>
  <c r="J325" i="14" s="1"/>
  <c r="J324" i="14" s="1"/>
  <c r="J323" i="14" s="1"/>
  <c r="J322" i="14" s="1"/>
  <c r="J321" i="14" s="1"/>
  <c r="J320" i="14" s="1"/>
  <c r="J319" i="14" s="1"/>
  <c r="J318" i="14" s="1"/>
  <c r="J317" i="14" s="1"/>
  <c r="J316" i="14" s="1"/>
  <c r="W358" i="14"/>
  <c r="U358" i="14"/>
  <c r="O358" i="14"/>
  <c r="M358" i="14"/>
  <c r="W357" i="14"/>
  <c r="U357" i="14"/>
  <c r="O357" i="14"/>
  <c r="M357" i="14"/>
  <c r="W356" i="14"/>
  <c r="U356" i="14"/>
  <c r="O356" i="14"/>
  <c r="M356" i="14"/>
  <c r="W355" i="14"/>
  <c r="U355" i="14"/>
  <c r="O355" i="14"/>
  <c r="M355" i="14"/>
  <c r="W354" i="14"/>
  <c r="U354" i="14"/>
  <c r="O354" i="14"/>
  <c r="M354" i="14"/>
  <c r="W353" i="14"/>
  <c r="U353" i="14"/>
  <c r="O353" i="14"/>
  <c r="M353" i="14"/>
  <c r="W352" i="14"/>
  <c r="U352" i="14"/>
  <c r="O352" i="14"/>
  <c r="M352" i="14"/>
  <c r="W351" i="14"/>
  <c r="U351" i="14"/>
  <c r="O351" i="14"/>
  <c r="M351" i="14"/>
  <c r="W350" i="14"/>
  <c r="U350" i="14"/>
  <c r="O350" i="14"/>
  <c r="M350" i="14"/>
  <c r="W349" i="14"/>
  <c r="U349" i="14"/>
  <c r="O349" i="14"/>
  <c r="M349" i="14"/>
  <c r="W348" i="14"/>
  <c r="U348" i="14"/>
  <c r="O348" i="14"/>
  <c r="M348" i="14"/>
  <c r="W347" i="14"/>
  <c r="U347" i="14"/>
  <c r="O347" i="14"/>
  <c r="M347" i="14"/>
  <c r="W346" i="14"/>
  <c r="U346" i="14"/>
  <c r="O346" i="14"/>
  <c r="M346" i="14"/>
  <c r="W345" i="14"/>
  <c r="U345" i="14"/>
  <c r="O345" i="14"/>
  <c r="M345" i="14"/>
  <c r="W344" i="14"/>
  <c r="U344" i="14"/>
  <c r="O344" i="14"/>
  <c r="M344" i="14"/>
  <c r="W343" i="14"/>
  <c r="U343" i="14"/>
  <c r="O343" i="14"/>
  <c r="M343" i="14"/>
  <c r="W342" i="14"/>
  <c r="U342" i="14"/>
  <c r="O342" i="14"/>
  <c r="M342" i="14"/>
  <c r="W341" i="14"/>
  <c r="U341" i="14"/>
  <c r="O341" i="14"/>
  <c r="M341" i="14"/>
  <c r="W340" i="14"/>
  <c r="U340" i="14"/>
  <c r="O340" i="14"/>
  <c r="M340" i="14"/>
  <c r="W339" i="14"/>
  <c r="U339" i="14"/>
  <c r="O339" i="14"/>
  <c r="M339" i="14"/>
  <c r="W338" i="14"/>
  <c r="U338" i="14"/>
  <c r="O338" i="14"/>
  <c r="M338" i="14"/>
  <c r="W337" i="14"/>
  <c r="U337" i="14"/>
  <c r="O337" i="14"/>
  <c r="M337" i="14"/>
  <c r="W336" i="14"/>
  <c r="U336" i="14"/>
  <c r="O336" i="14"/>
  <c r="M336" i="14"/>
  <c r="W335" i="14"/>
  <c r="U335" i="14"/>
  <c r="O335" i="14"/>
  <c r="M335" i="14"/>
  <c r="W334" i="14"/>
  <c r="U334" i="14"/>
  <c r="O334" i="14"/>
  <c r="M334" i="14"/>
  <c r="W333" i="14"/>
  <c r="U333" i="14"/>
  <c r="O333" i="14"/>
  <c r="M333" i="14"/>
  <c r="W332" i="14"/>
  <c r="U332" i="14"/>
  <c r="O332" i="14"/>
  <c r="M332" i="14"/>
  <c r="W331" i="14"/>
  <c r="U331" i="14"/>
  <c r="O331" i="14"/>
  <c r="M331" i="14"/>
  <c r="W330" i="14"/>
  <c r="U330" i="14"/>
  <c r="O330" i="14"/>
  <c r="M330" i="14"/>
  <c r="W329" i="14"/>
  <c r="U329" i="14"/>
  <c r="O329" i="14"/>
  <c r="M329" i="14"/>
  <c r="W328" i="14"/>
  <c r="U328" i="14"/>
  <c r="R328" i="14"/>
  <c r="O328" i="14"/>
  <c r="M328" i="14"/>
  <c r="W327" i="14"/>
  <c r="U327" i="14"/>
  <c r="R327" i="14"/>
  <c r="R326" i="14" s="1"/>
  <c r="R325" i="14" s="1"/>
  <c r="R324" i="14" s="1"/>
  <c r="R323" i="14" s="1"/>
  <c r="R322" i="14" s="1"/>
  <c r="R321" i="14" s="1"/>
  <c r="R320" i="14" s="1"/>
  <c r="R319" i="14" s="1"/>
  <c r="R318" i="14" s="1"/>
  <c r="R317" i="14" s="1"/>
  <c r="R316" i="14" s="1"/>
  <c r="R315" i="14" s="1"/>
  <c r="R314" i="14" s="1"/>
  <c r="R313" i="14" s="1"/>
  <c r="R312" i="14" s="1"/>
  <c r="R311" i="14" s="1"/>
  <c r="R310" i="14" s="1"/>
  <c r="R309" i="14" s="1"/>
  <c r="R308" i="14" s="1"/>
  <c r="R307" i="14" s="1"/>
  <c r="R306" i="14" s="1"/>
  <c r="R305" i="14" s="1"/>
  <c r="R304" i="14" s="1"/>
  <c r="R303" i="14" s="1"/>
  <c r="R302" i="14" s="1"/>
  <c r="R301" i="14" s="1"/>
  <c r="R300" i="14" s="1"/>
  <c r="R299" i="14" s="1"/>
  <c r="R298" i="14" s="1"/>
  <c r="R297" i="14" s="1"/>
  <c r="R296" i="14" s="1"/>
  <c r="R295" i="14" s="1"/>
  <c r="R294" i="14" s="1"/>
  <c r="R293" i="14" s="1"/>
  <c r="R292" i="14" s="1"/>
  <c r="R291" i="14" s="1"/>
  <c r="R290" i="14" s="1"/>
  <c r="R289" i="14" s="1"/>
  <c r="R288" i="14" s="1"/>
  <c r="R287" i="14" s="1"/>
  <c r="R286" i="14" s="1"/>
  <c r="R285" i="14" s="1"/>
  <c r="R284" i="14" s="1"/>
  <c r="R283" i="14" s="1"/>
  <c r="R282" i="14" s="1"/>
  <c r="R281" i="14" s="1"/>
  <c r="R280" i="14" s="1"/>
  <c r="R279" i="14" s="1"/>
  <c r="R278" i="14" s="1"/>
  <c r="R277" i="14" s="1"/>
  <c r="R276" i="14" s="1"/>
  <c r="R275" i="14" s="1"/>
  <c r="O327" i="14"/>
  <c r="M327" i="14"/>
  <c r="W326" i="14"/>
  <c r="U326" i="14"/>
  <c r="O326" i="14"/>
  <c r="M326" i="14"/>
  <c r="W325" i="14"/>
  <c r="U325" i="14"/>
  <c r="O325" i="14"/>
  <c r="M325" i="14"/>
  <c r="W324" i="14"/>
  <c r="U324" i="14"/>
  <c r="O324" i="14"/>
  <c r="M324" i="14"/>
  <c r="W323" i="14"/>
  <c r="U323" i="14"/>
  <c r="O323" i="14"/>
  <c r="M323" i="14"/>
  <c r="W322" i="14"/>
  <c r="U322" i="14"/>
  <c r="O322" i="14"/>
  <c r="M322" i="14"/>
  <c r="W321" i="14"/>
  <c r="U321" i="14"/>
  <c r="O321" i="14"/>
  <c r="M321" i="14"/>
  <c r="W320" i="14"/>
  <c r="U320" i="14"/>
  <c r="O320" i="14"/>
  <c r="M320" i="14"/>
  <c r="W319" i="14"/>
  <c r="U319" i="14"/>
  <c r="O319" i="14"/>
  <c r="M319" i="14"/>
  <c r="W318" i="14"/>
  <c r="U318" i="14"/>
  <c r="O318" i="14"/>
  <c r="M318" i="14"/>
  <c r="W317" i="14"/>
  <c r="U317" i="14"/>
  <c r="O317" i="14"/>
  <c r="M317" i="14"/>
  <c r="W316" i="14"/>
  <c r="U316" i="14"/>
  <c r="O316" i="14"/>
  <c r="M316" i="14"/>
  <c r="W315" i="14"/>
  <c r="U315" i="14"/>
  <c r="O315" i="14"/>
  <c r="M315" i="14"/>
  <c r="J315" i="14"/>
  <c r="W314" i="14"/>
  <c r="U314" i="14"/>
  <c r="O314" i="14"/>
  <c r="M314" i="14"/>
  <c r="J314" i="14"/>
  <c r="J313" i="14" s="1"/>
  <c r="J312" i="14" s="1"/>
  <c r="J311" i="14" s="1"/>
  <c r="J310" i="14" s="1"/>
  <c r="J309" i="14" s="1"/>
  <c r="J308" i="14" s="1"/>
  <c r="J307" i="14" s="1"/>
  <c r="J306" i="14" s="1"/>
  <c r="J305" i="14" s="1"/>
  <c r="J304" i="14" s="1"/>
  <c r="J303" i="14" s="1"/>
  <c r="J302" i="14" s="1"/>
  <c r="J301" i="14" s="1"/>
  <c r="J300" i="14" s="1"/>
  <c r="J299" i="14" s="1"/>
  <c r="J298" i="14" s="1"/>
  <c r="J297" i="14" s="1"/>
  <c r="J296" i="14" s="1"/>
  <c r="J295" i="14" s="1"/>
  <c r="J294" i="14" s="1"/>
  <c r="J293" i="14" s="1"/>
  <c r="J292" i="14" s="1"/>
  <c r="J291" i="14" s="1"/>
  <c r="J290" i="14" s="1"/>
  <c r="J289" i="14" s="1"/>
  <c r="J288" i="14" s="1"/>
  <c r="J287" i="14" s="1"/>
  <c r="J286" i="14" s="1"/>
  <c r="J285" i="14" s="1"/>
  <c r="J284" i="14" s="1"/>
  <c r="J283" i="14" s="1"/>
  <c r="J282" i="14" s="1"/>
  <c r="J281" i="14" s="1"/>
  <c r="J280" i="14" s="1"/>
  <c r="J279" i="14" s="1"/>
  <c r="J278" i="14" s="1"/>
  <c r="J277" i="14" s="1"/>
  <c r="J276" i="14" s="1"/>
  <c r="J275" i="14" s="1"/>
  <c r="J274" i="14" s="1"/>
  <c r="J273" i="14" s="1"/>
  <c r="J272" i="14" s="1"/>
  <c r="J271" i="14" s="1"/>
  <c r="J270" i="14" s="1"/>
  <c r="J269" i="14" s="1"/>
  <c r="J268" i="14" s="1"/>
  <c r="J267" i="14" s="1"/>
  <c r="J266" i="14" s="1"/>
  <c r="J265" i="14" s="1"/>
  <c r="J264" i="14" s="1"/>
  <c r="W313" i="14"/>
  <c r="U313" i="14"/>
  <c r="O313" i="14"/>
  <c r="M313" i="14"/>
  <c r="W312" i="14"/>
  <c r="U312" i="14"/>
  <c r="O312" i="14"/>
  <c r="M312" i="14"/>
  <c r="W311" i="14"/>
  <c r="U311" i="14"/>
  <c r="O311" i="14"/>
  <c r="M311" i="14"/>
  <c r="W310" i="14"/>
  <c r="U310" i="14"/>
  <c r="O310" i="14"/>
  <c r="M310" i="14"/>
  <c r="W309" i="14"/>
  <c r="U309" i="14"/>
  <c r="O309" i="14"/>
  <c r="M309" i="14"/>
  <c r="W308" i="14"/>
  <c r="U308" i="14"/>
  <c r="O308" i="14"/>
  <c r="M308" i="14"/>
  <c r="W307" i="14"/>
  <c r="U307" i="14"/>
  <c r="O307" i="14"/>
  <c r="M307" i="14"/>
  <c r="W306" i="14"/>
  <c r="U306" i="14"/>
  <c r="O306" i="14"/>
  <c r="M306" i="14"/>
  <c r="W305" i="14"/>
  <c r="U305" i="14"/>
  <c r="O305" i="14"/>
  <c r="M305" i="14"/>
  <c r="W304" i="14"/>
  <c r="U304" i="14"/>
  <c r="O304" i="14"/>
  <c r="M304" i="14"/>
  <c r="W303" i="14"/>
  <c r="U303" i="14"/>
  <c r="O303" i="14"/>
  <c r="M303" i="14"/>
  <c r="W302" i="14"/>
  <c r="U302" i="14"/>
  <c r="O302" i="14"/>
  <c r="M302" i="14"/>
  <c r="W301" i="14"/>
  <c r="U301" i="14"/>
  <c r="O301" i="14"/>
  <c r="M301" i="14"/>
  <c r="W300" i="14"/>
  <c r="U300" i="14"/>
  <c r="O300" i="14"/>
  <c r="M300" i="14"/>
  <c r="W299" i="14"/>
  <c r="U299" i="14"/>
  <c r="O299" i="14"/>
  <c r="M299" i="14"/>
  <c r="W298" i="14"/>
  <c r="U298" i="14"/>
  <c r="O298" i="14"/>
  <c r="M298" i="14"/>
  <c r="W297" i="14"/>
  <c r="U297" i="14"/>
  <c r="O297" i="14"/>
  <c r="M297" i="14"/>
  <c r="W296" i="14"/>
  <c r="U296" i="14"/>
  <c r="O296" i="14"/>
  <c r="M296" i="14"/>
  <c r="W295" i="14"/>
  <c r="U295" i="14"/>
  <c r="O295" i="14"/>
  <c r="M295" i="14"/>
  <c r="W294" i="14"/>
  <c r="U294" i="14"/>
  <c r="O294" i="14"/>
  <c r="M294" i="14"/>
  <c r="W293" i="14"/>
  <c r="U293" i="14"/>
  <c r="O293" i="14"/>
  <c r="M293" i="14"/>
  <c r="W292" i="14"/>
  <c r="U292" i="14"/>
  <c r="O292" i="14"/>
  <c r="M292" i="14"/>
  <c r="W291" i="14"/>
  <c r="U291" i="14"/>
  <c r="O291" i="14"/>
  <c r="M291" i="14"/>
  <c r="W290" i="14"/>
  <c r="U290" i="14"/>
  <c r="O290" i="14"/>
  <c r="M290" i="14"/>
  <c r="W289" i="14"/>
  <c r="U289" i="14"/>
  <c r="O289" i="14"/>
  <c r="M289" i="14"/>
  <c r="W288" i="14"/>
  <c r="U288" i="14"/>
  <c r="O288" i="14"/>
  <c r="M288" i="14"/>
  <c r="W287" i="14"/>
  <c r="U287" i="14"/>
  <c r="O287" i="14"/>
  <c r="M287" i="14"/>
  <c r="W286" i="14"/>
  <c r="U286" i="14"/>
  <c r="O286" i="14"/>
  <c r="M286" i="14"/>
  <c r="W285" i="14"/>
  <c r="U285" i="14"/>
  <c r="O285" i="14"/>
  <c r="M285" i="14"/>
  <c r="W284" i="14"/>
  <c r="U284" i="14"/>
  <c r="O284" i="14"/>
  <c r="M284" i="14"/>
  <c r="W283" i="14"/>
  <c r="U283" i="14"/>
  <c r="O283" i="14"/>
  <c r="M283" i="14"/>
  <c r="W282" i="14"/>
  <c r="U282" i="14"/>
  <c r="O282" i="14"/>
  <c r="M282" i="14"/>
  <c r="W281" i="14"/>
  <c r="U281" i="14"/>
  <c r="O281" i="14"/>
  <c r="M281" i="14"/>
  <c r="W280" i="14"/>
  <c r="U280" i="14"/>
  <c r="O280" i="14"/>
  <c r="M280" i="14"/>
  <c r="W279" i="14"/>
  <c r="U279" i="14"/>
  <c r="O279" i="14"/>
  <c r="M279" i="14"/>
  <c r="W278" i="14"/>
  <c r="U278" i="14"/>
  <c r="O278" i="14"/>
  <c r="M278" i="14"/>
  <c r="W277" i="14"/>
  <c r="U277" i="14"/>
  <c r="O277" i="14"/>
  <c r="M277" i="14"/>
  <c r="W276" i="14"/>
  <c r="U276" i="14"/>
  <c r="O276" i="14"/>
  <c r="M276" i="14"/>
  <c r="W275" i="14"/>
  <c r="U275" i="14"/>
  <c r="O275" i="14"/>
  <c r="M275" i="14"/>
  <c r="W274" i="14"/>
  <c r="U274" i="14"/>
  <c r="R274" i="14"/>
  <c r="O274" i="14"/>
  <c r="M274" i="14"/>
  <c r="W273" i="14"/>
  <c r="U273" i="14"/>
  <c r="R273" i="14"/>
  <c r="R272" i="14" s="1"/>
  <c r="R271" i="14" s="1"/>
  <c r="R270" i="14" s="1"/>
  <c r="R269" i="14" s="1"/>
  <c r="R268" i="14" s="1"/>
  <c r="R267" i="14" s="1"/>
  <c r="R266" i="14" s="1"/>
  <c r="O273" i="14"/>
  <c r="M273" i="14"/>
  <c r="W272" i="14"/>
  <c r="U272" i="14"/>
  <c r="O272" i="14"/>
  <c r="M272" i="14"/>
  <c r="W271" i="14"/>
  <c r="U271" i="14"/>
  <c r="O271" i="14"/>
  <c r="M271" i="14"/>
  <c r="W270" i="14"/>
  <c r="U270" i="14"/>
  <c r="O270" i="14"/>
  <c r="M270" i="14"/>
  <c r="W269" i="14"/>
  <c r="U269" i="14"/>
  <c r="O269" i="14"/>
  <c r="M269" i="14"/>
  <c r="W268" i="14"/>
  <c r="U268" i="14"/>
  <c r="O268" i="14"/>
  <c r="M268" i="14"/>
  <c r="W267" i="14"/>
  <c r="U267" i="14"/>
  <c r="O267" i="14"/>
  <c r="M267" i="14"/>
  <c r="W266" i="14"/>
  <c r="U266" i="14"/>
  <c r="O266" i="14"/>
  <c r="M266" i="14"/>
  <c r="B266" i="14"/>
  <c r="B265" i="14" s="1"/>
  <c r="B264" i="14" s="1"/>
  <c r="B263" i="14" s="1"/>
  <c r="B262" i="14" s="1"/>
  <c r="B261" i="14" s="1"/>
  <c r="B260" i="14" s="1"/>
  <c r="B259" i="14" s="1"/>
  <c r="B258" i="14" s="1"/>
  <c r="B257" i="14" s="1"/>
  <c r="B256" i="14" s="1"/>
  <c r="B255" i="14" s="1"/>
  <c r="B254" i="14" s="1"/>
  <c r="B253" i="14" s="1"/>
  <c r="B252" i="14" s="1"/>
  <c r="B251" i="14" s="1"/>
  <c r="B250" i="14" s="1"/>
  <c r="B249" i="14" s="1"/>
  <c r="B248" i="14" s="1"/>
  <c r="B247" i="14" s="1"/>
  <c r="B246" i="14" s="1"/>
  <c r="B245" i="14" s="1"/>
  <c r="B244" i="14" s="1"/>
  <c r="B243" i="14" s="1"/>
  <c r="B242" i="14" s="1"/>
  <c r="B241" i="14" s="1"/>
  <c r="B240" i="14" s="1"/>
  <c r="B239" i="14" s="1"/>
  <c r="B238" i="14" s="1"/>
  <c r="B237" i="14" s="1"/>
  <c r="B236" i="14" s="1"/>
  <c r="B235" i="14" s="1"/>
  <c r="B234" i="14" s="1"/>
  <c r="A266" i="14"/>
  <c r="A265" i="14" s="1"/>
  <c r="A264" i="14" s="1"/>
  <c r="A263" i="14" s="1"/>
  <c r="A262" i="14" s="1"/>
  <c r="A261" i="14" s="1"/>
  <c r="A260" i="14" s="1"/>
  <c r="A259" i="14" s="1"/>
  <c r="A258" i="14" s="1"/>
  <c r="A257" i="14" s="1"/>
  <c r="A256" i="14" s="1"/>
  <c r="A255" i="14" s="1"/>
  <c r="A254" i="14" s="1"/>
  <c r="A253" i="14" s="1"/>
  <c r="A252" i="14" s="1"/>
  <c r="A251" i="14" s="1"/>
  <c r="A250" i="14" s="1"/>
  <c r="A249" i="14" s="1"/>
  <c r="A248" i="14" s="1"/>
  <c r="A247" i="14" s="1"/>
  <c r="A246" i="14" s="1"/>
  <c r="A245" i="14" s="1"/>
  <c r="A244" i="14" s="1"/>
  <c r="A243" i="14" s="1"/>
  <c r="A242" i="14" s="1"/>
  <c r="A241" i="14" s="1"/>
  <c r="A240" i="14" s="1"/>
  <c r="A239" i="14" s="1"/>
  <c r="A238" i="14" s="1"/>
  <c r="A237" i="14" s="1"/>
  <c r="A236" i="14" s="1"/>
  <c r="A235" i="14" s="1"/>
  <c r="W265" i="14"/>
  <c r="U265" i="14"/>
  <c r="O265" i="14"/>
  <c r="M265" i="14"/>
  <c r="W264" i="14"/>
  <c r="U264" i="14"/>
  <c r="O264" i="14"/>
  <c r="M264" i="14"/>
  <c r="W263" i="14"/>
  <c r="U263" i="14"/>
  <c r="O263" i="14"/>
  <c r="M263" i="14"/>
  <c r="W262" i="14"/>
  <c r="U262" i="14"/>
  <c r="O262" i="14"/>
  <c r="M262" i="14"/>
  <c r="W261" i="14"/>
  <c r="U261" i="14"/>
  <c r="O261" i="14"/>
  <c r="M261" i="14"/>
  <c r="J261" i="14"/>
  <c r="W260" i="14"/>
  <c r="U260" i="14"/>
  <c r="O260" i="14"/>
  <c r="M260" i="14"/>
  <c r="J260" i="14"/>
  <c r="W259" i="14"/>
  <c r="U259" i="14"/>
  <c r="O259" i="14"/>
  <c r="M259" i="14"/>
  <c r="W258" i="14"/>
  <c r="U258" i="14"/>
  <c r="O258" i="14"/>
  <c r="M258" i="14"/>
  <c r="W257" i="14"/>
  <c r="U257" i="14"/>
  <c r="O257" i="14"/>
  <c r="M257" i="14"/>
  <c r="W256" i="14"/>
  <c r="U256" i="14"/>
  <c r="O256" i="14"/>
  <c r="M256" i="14"/>
  <c r="W255" i="14"/>
  <c r="U255" i="14"/>
  <c r="O255" i="14"/>
  <c r="M255" i="14"/>
  <c r="W254" i="14"/>
  <c r="U254" i="14"/>
  <c r="O254" i="14"/>
  <c r="M254" i="14"/>
  <c r="W253" i="14"/>
  <c r="U253" i="14"/>
  <c r="O253" i="14"/>
  <c r="M253" i="14"/>
  <c r="W252" i="14"/>
  <c r="U252" i="14"/>
  <c r="O252" i="14"/>
  <c r="M252" i="14"/>
  <c r="W251" i="14"/>
  <c r="U251" i="14"/>
  <c r="O251" i="14"/>
  <c r="M251" i="14"/>
  <c r="W250" i="14"/>
  <c r="U250" i="14"/>
  <c r="O250" i="14"/>
  <c r="M250" i="14"/>
  <c r="W249" i="14"/>
  <c r="U249" i="14"/>
  <c r="O249" i="14"/>
  <c r="M249" i="14"/>
  <c r="W248" i="14"/>
  <c r="U248" i="14"/>
  <c r="O248" i="14"/>
  <c r="M248" i="14"/>
  <c r="W247" i="14"/>
  <c r="U247" i="14"/>
  <c r="O247" i="14"/>
  <c r="M247" i="14"/>
  <c r="W246" i="14"/>
  <c r="U246" i="14"/>
  <c r="O246" i="14"/>
  <c r="M246" i="14"/>
  <c r="W245" i="14"/>
  <c r="U245" i="14"/>
  <c r="O245" i="14"/>
  <c r="M245" i="14"/>
  <c r="W244" i="14"/>
  <c r="U244" i="14"/>
  <c r="O244" i="14"/>
  <c r="M244" i="14"/>
  <c r="W243" i="14"/>
  <c r="U243" i="14"/>
  <c r="O243" i="14"/>
  <c r="M243" i="14"/>
  <c r="W242" i="14"/>
  <c r="U242" i="14"/>
  <c r="O242" i="14"/>
  <c r="M242" i="14"/>
  <c r="W241" i="14"/>
  <c r="U241" i="14"/>
  <c r="O241" i="14"/>
  <c r="M241" i="14"/>
  <c r="W240" i="14"/>
  <c r="U240" i="14"/>
  <c r="O240" i="14"/>
  <c r="M240" i="14"/>
  <c r="W239" i="14"/>
  <c r="U239" i="14"/>
  <c r="O239" i="14"/>
  <c r="M239" i="14"/>
  <c r="W238" i="14"/>
  <c r="U238" i="14"/>
  <c r="O238" i="14"/>
  <c r="M238" i="14"/>
  <c r="W237" i="14"/>
  <c r="U237" i="14"/>
  <c r="O237" i="14"/>
  <c r="M237" i="14"/>
  <c r="W236" i="14"/>
  <c r="U236" i="14"/>
  <c r="O236" i="14"/>
  <c r="M236" i="14"/>
  <c r="W235" i="14"/>
  <c r="U235" i="14"/>
  <c r="O235" i="14"/>
  <c r="M235" i="14"/>
  <c r="W234" i="14"/>
  <c r="U234" i="14"/>
  <c r="O234" i="14"/>
  <c r="M234" i="14"/>
  <c r="G234" i="14"/>
  <c r="W233" i="14"/>
  <c r="U233" i="14"/>
  <c r="O233" i="14"/>
  <c r="M233" i="14"/>
  <c r="B233" i="14"/>
  <c r="W232" i="14"/>
  <c r="U232" i="14"/>
  <c r="O232" i="14"/>
  <c r="M232" i="14"/>
  <c r="B232" i="14"/>
  <c r="B231" i="14" s="1"/>
  <c r="B230" i="14" s="1"/>
  <c r="B229" i="14" s="1"/>
  <c r="B228" i="14" s="1"/>
  <c r="B227" i="14" s="1"/>
  <c r="B226" i="14" s="1"/>
  <c r="B225" i="14" s="1"/>
  <c r="B224" i="14" s="1"/>
  <c r="B223" i="14" s="1"/>
  <c r="B222" i="14" s="1"/>
  <c r="B221" i="14" s="1"/>
  <c r="B220" i="14" s="1"/>
  <c r="B219" i="14" s="1"/>
  <c r="B218" i="14" s="1"/>
  <c r="B217" i="14" s="1"/>
  <c r="B216" i="14" s="1"/>
  <c r="B215" i="14" s="1"/>
  <c r="B214" i="14" s="1"/>
  <c r="B213" i="14" s="1"/>
  <c r="B212" i="14" s="1"/>
  <c r="B211" i="14" s="1"/>
  <c r="B210" i="14" s="1"/>
  <c r="B209" i="14" s="1"/>
  <c r="B208" i="14" s="1"/>
  <c r="B207" i="14" s="1"/>
  <c r="B206" i="14" s="1"/>
  <c r="B205" i="14" s="1"/>
  <c r="B204" i="14" s="1"/>
  <c r="B203" i="14" s="1"/>
  <c r="B202" i="14" s="1"/>
  <c r="B201" i="14" s="1"/>
  <c r="B200" i="14" s="1"/>
  <c r="W231" i="14"/>
  <c r="U231" i="14"/>
  <c r="R231" i="14"/>
  <c r="O231" i="14"/>
  <c r="M231" i="14"/>
  <c r="W230" i="14"/>
  <c r="U230" i="14"/>
  <c r="R230" i="14"/>
  <c r="O230" i="14"/>
  <c r="M230" i="14"/>
  <c r="W229" i="14"/>
  <c r="U229" i="14"/>
  <c r="O229" i="14"/>
  <c r="M229" i="14"/>
  <c r="W228" i="14"/>
  <c r="U228" i="14"/>
  <c r="O228" i="14"/>
  <c r="M228" i="14"/>
  <c r="W227" i="14"/>
  <c r="U227" i="14"/>
  <c r="O227" i="14"/>
  <c r="M227" i="14"/>
  <c r="W226" i="14"/>
  <c r="U226" i="14"/>
  <c r="O226" i="14"/>
  <c r="M226" i="14"/>
  <c r="W225" i="14"/>
  <c r="U225" i="14"/>
  <c r="O225" i="14"/>
  <c r="M225" i="14"/>
  <c r="W224" i="14"/>
  <c r="U224" i="14"/>
  <c r="O224" i="14"/>
  <c r="M224" i="14"/>
  <c r="W223" i="14"/>
  <c r="U223" i="14"/>
  <c r="O223" i="14"/>
  <c r="M223" i="14"/>
  <c r="W222" i="14"/>
  <c r="U222" i="14"/>
  <c r="O222" i="14"/>
  <c r="M222" i="14"/>
  <c r="J222" i="14"/>
  <c r="W221" i="14"/>
  <c r="U221" i="14"/>
  <c r="O221" i="14"/>
  <c r="M221" i="14"/>
  <c r="J221" i="14"/>
  <c r="W220" i="14"/>
  <c r="U220" i="14"/>
  <c r="O220" i="14"/>
  <c r="M220" i="14"/>
  <c r="W219" i="14"/>
  <c r="U219" i="14"/>
  <c r="O219" i="14"/>
  <c r="M219" i="14"/>
  <c r="W218" i="14"/>
  <c r="U218" i="14"/>
  <c r="O218" i="14"/>
  <c r="M218" i="14"/>
  <c r="W217" i="14"/>
  <c r="U217" i="14"/>
  <c r="O217" i="14"/>
  <c r="M217" i="14"/>
  <c r="W216" i="14"/>
  <c r="U216" i="14"/>
  <c r="O216" i="14"/>
  <c r="M216" i="14"/>
  <c r="W215" i="14"/>
  <c r="U215" i="14"/>
  <c r="O215" i="14"/>
  <c r="M215" i="14"/>
  <c r="W214" i="14"/>
  <c r="U214" i="14"/>
  <c r="O214" i="14"/>
  <c r="M214" i="14"/>
  <c r="W213" i="14"/>
  <c r="U213" i="14"/>
  <c r="O213" i="14"/>
  <c r="M213" i="14"/>
  <c r="W212" i="14"/>
  <c r="U212" i="14"/>
  <c r="O212" i="14"/>
  <c r="M212" i="14"/>
  <c r="W211" i="14"/>
  <c r="U211" i="14"/>
  <c r="O211" i="14"/>
  <c r="M211" i="14"/>
  <c r="W210" i="14"/>
  <c r="U210" i="14"/>
  <c r="O210" i="14"/>
  <c r="M210" i="14"/>
  <c r="W209" i="14"/>
  <c r="U209" i="14"/>
  <c r="O209" i="14"/>
  <c r="M209" i="14"/>
  <c r="W208" i="14"/>
  <c r="U208" i="14"/>
  <c r="O208" i="14"/>
  <c r="M208" i="14"/>
  <c r="W207" i="14"/>
  <c r="U207" i="14"/>
  <c r="O207" i="14"/>
  <c r="M207" i="14"/>
  <c r="W206" i="14"/>
  <c r="U206" i="14"/>
  <c r="O206" i="14"/>
  <c r="M206" i="14"/>
  <c r="W205" i="14"/>
  <c r="U205" i="14"/>
  <c r="O205" i="14"/>
  <c r="M205" i="14"/>
  <c r="W204" i="14"/>
  <c r="U204" i="14"/>
  <c r="O204" i="14"/>
  <c r="M204" i="14"/>
  <c r="W203" i="14"/>
  <c r="U203" i="14"/>
  <c r="O203" i="14"/>
  <c r="M203" i="14"/>
  <c r="W202" i="14"/>
  <c r="U202" i="14"/>
  <c r="O202" i="14"/>
  <c r="M202" i="14"/>
  <c r="W201" i="14"/>
  <c r="U201" i="14"/>
  <c r="O201" i="14"/>
  <c r="M201" i="14"/>
  <c r="W200" i="14"/>
  <c r="U200" i="14"/>
  <c r="O200" i="14"/>
  <c r="M200" i="14"/>
  <c r="G200" i="14"/>
  <c r="W199" i="14"/>
  <c r="U199" i="14"/>
  <c r="O199" i="14"/>
  <c r="M199" i="14"/>
  <c r="B199" i="14"/>
  <c r="W198" i="14"/>
  <c r="U198" i="14"/>
  <c r="O198" i="14"/>
  <c r="M198" i="14"/>
  <c r="B198" i="14"/>
  <c r="B197" i="14" s="1"/>
  <c r="B196" i="14" s="1"/>
  <c r="B195" i="14" s="1"/>
  <c r="B194" i="14" s="1"/>
  <c r="B193" i="14" s="1"/>
  <c r="B192" i="14" s="1"/>
  <c r="B191" i="14" s="1"/>
  <c r="B190" i="14" s="1"/>
  <c r="B189" i="14" s="1"/>
  <c r="B188" i="14" s="1"/>
  <c r="B187" i="14" s="1"/>
  <c r="B186" i="14" s="1"/>
  <c r="B185" i="14" s="1"/>
  <c r="B184" i="14" s="1"/>
  <c r="B183" i="14" s="1"/>
  <c r="B182" i="14" s="1"/>
  <c r="B181" i="14" s="1"/>
  <c r="B180" i="14" s="1"/>
  <c r="B179" i="14" s="1"/>
  <c r="B178" i="14" s="1"/>
  <c r="B177" i="14" s="1"/>
  <c r="B176" i="14" s="1"/>
  <c r="B175" i="14" s="1"/>
  <c r="B174" i="14" s="1"/>
  <c r="B173" i="14" s="1"/>
  <c r="B172" i="14" s="1"/>
  <c r="B171" i="14" s="1"/>
  <c r="B170" i="14" s="1"/>
  <c r="B169" i="14" s="1"/>
  <c r="B168" i="14" s="1"/>
  <c r="B167" i="14" s="1"/>
  <c r="B166" i="14" s="1"/>
  <c r="B165" i="14" s="1"/>
  <c r="B164" i="14" s="1"/>
  <c r="B163" i="14" s="1"/>
  <c r="W197" i="14"/>
  <c r="U197" i="14"/>
  <c r="O197" i="14"/>
  <c r="M197" i="14"/>
  <c r="W196" i="14"/>
  <c r="U196" i="14"/>
  <c r="O196" i="14"/>
  <c r="M196" i="14"/>
  <c r="W195" i="14"/>
  <c r="U195" i="14"/>
  <c r="O195" i="14"/>
  <c r="M195" i="14"/>
  <c r="W194" i="14"/>
  <c r="U194" i="14"/>
  <c r="O194" i="14"/>
  <c r="M194" i="14"/>
  <c r="W193" i="14"/>
  <c r="U193" i="14"/>
  <c r="O193" i="14"/>
  <c r="M193" i="14"/>
  <c r="W192" i="14"/>
  <c r="U192" i="14"/>
  <c r="O192" i="14"/>
  <c r="M192" i="14"/>
  <c r="W191" i="14"/>
  <c r="U191" i="14"/>
  <c r="O191" i="14"/>
  <c r="M191" i="14"/>
  <c r="W190" i="14"/>
  <c r="U190" i="14"/>
  <c r="O190" i="14"/>
  <c r="M190" i="14"/>
  <c r="W189" i="14"/>
  <c r="U189" i="14"/>
  <c r="O189" i="14"/>
  <c r="M189" i="14"/>
  <c r="W188" i="14"/>
  <c r="U188" i="14"/>
  <c r="O188" i="14"/>
  <c r="M188" i="14"/>
  <c r="W187" i="14"/>
  <c r="U187" i="14"/>
  <c r="O187" i="14"/>
  <c r="M187" i="14"/>
  <c r="W186" i="14"/>
  <c r="U186" i="14"/>
  <c r="O186" i="14"/>
  <c r="M186" i="14"/>
  <c r="W185" i="14"/>
  <c r="U185" i="14"/>
  <c r="O185" i="14"/>
  <c r="M185" i="14"/>
  <c r="W184" i="14"/>
  <c r="U184" i="14"/>
  <c r="O184" i="14"/>
  <c r="M184" i="14"/>
  <c r="W183" i="14"/>
  <c r="U183" i="14"/>
  <c r="O183" i="14"/>
  <c r="M183" i="14"/>
  <c r="W182" i="14"/>
  <c r="U182" i="14"/>
  <c r="O182" i="14"/>
  <c r="M182" i="14"/>
  <c r="W181" i="14"/>
  <c r="U181" i="14"/>
  <c r="O181" i="14"/>
  <c r="M181" i="14"/>
  <c r="W180" i="14"/>
  <c r="U180" i="14"/>
  <c r="O180" i="14"/>
  <c r="M180" i="14"/>
  <c r="W179" i="14"/>
  <c r="U179" i="14"/>
  <c r="O179" i="14"/>
  <c r="M179" i="14"/>
  <c r="W178" i="14"/>
  <c r="U178" i="14"/>
  <c r="O178" i="14"/>
  <c r="M178" i="14"/>
  <c r="W177" i="14"/>
  <c r="U177" i="14"/>
  <c r="O177" i="14"/>
  <c r="M177" i="14"/>
  <c r="W176" i="14"/>
  <c r="U176" i="14"/>
  <c r="O176" i="14"/>
  <c r="M176" i="14"/>
  <c r="J176" i="14"/>
  <c r="W175" i="14"/>
  <c r="U175" i="14"/>
  <c r="O175" i="14"/>
  <c r="M175" i="14"/>
  <c r="J175" i="14"/>
  <c r="J174" i="14" s="1"/>
  <c r="W174" i="14"/>
  <c r="U174" i="14"/>
  <c r="O174" i="14"/>
  <c r="M174" i="14"/>
  <c r="W173" i="14"/>
  <c r="U173" i="14"/>
  <c r="O173" i="14"/>
  <c r="M173" i="14"/>
  <c r="W172" i="14"/>
  <c r="U172" i="14"/>
  <c r="R172" i="14"/>
  <c r="O172" i="14"/>
  <c r="M172" i="14"/>
  <c r="W171" i="14"/>
  <c r="U171" i="14"/>
  <c r="O171" i="14"/>
  <c r="M171" i="14"/>
  <c r="W170" i="14"/>
  <c r="U170" i="14"/>
  <c r="O170" i="14"/>
  <c r="M170" i="14"/>
  <c r="W169" i="14"/>
  <c r="U169" i="14"/>
  <c r="O169" i="14"/>
  <c r="M169" i="14"/>
  <c r="W168" i="14"/>
  <c r="U168" i="14"/>
  <c r="O168" i="14"/>
  <c r="M168" i="14"/>
  <c r="W167" i="14"/>
  <c r="U167" i="14"/>
  <c r="O167" i="14"/>
  <c r="M167" i="14"/>
  <c r="W166" i="14"/>
  <c r="U166" i="14"/>
  <c r="O166" i="14"/>
  <c r="M166" i="14"/>
  <c r="W165" i="14"/>
  <c r="U165" i="14"/>
  <c r="O165" i="14"/>
  <c r="M165" i="14"/>
  <c r="W164" i="14"/>
  <c r="U164" i="14"/>
  <c r="O164" i="14"/>
  <c r="M164" i="14"/>
  <c r="W163" i="14"/>
  <c r="U163" i="14"/>
  <c r="O163" i="14"/>
  <c r="M163" i="14"/>
  <c r="W162" i="14"/>
  <c r="U162" i="14"/>
  <c r="O162" i="14"/>
  <c r="M162" i="14"/>
  <c r="G162" i="14"/>
  <c r="W161" i="14"/>
  <c r="U161" i="14"/>
  <c r="O161" i="14"/>
  <c r="M161" i="14"/>
  <c r="B161" i="14"/>
  <c r="W160" i="14"/>
  <c r="U160" i="14"/>
  <c r="O160" i="14"/>
  <c r="M160" i="14"/>
  <c r="B160" i="14"/>
  <c r="B159" i="14" s="1"/>
  <c r="B158" i="14" s="1"/>
  <c r="B157" i="14" s="1"/>
  <c r="B156" i="14" s="1"/>
  <c r="B155" i="14" s="1"/>
  <c r="B154" i="14" s="1"/>
  <c r="B153" i="14" s="1"/>
  <c r="B152" i="14" s="1"/>
  <c r="B151" i="14" s="1"/>
  <c r="B150" i="14" s="1"/>
  <c r="B149" i="14" s="1"/>
  <c r="B148" i="14" s="1"/>
  <c r="B147" i="14" s="1"/>
  <c r="B146" i="14" s="1"/>
  <c r="B145" i="14" s="1"/>
  <c r="B144" i="14" s="1"/>
  <c r="B143" i="14" s="1"/>
  <c r="B142" i="14" s="1"/>
  <c r="B141" i="14" s="1"/>
  <c r="B140" i="14" s="1"/>
  <c r="B139" i="14" s="1"/>
  <c r="B138" i="14" s="1"/>
  <c r="B137" i="14" s="1"/>
  <c r="B136" i="14" s="1"/>
  <c r="B135" i="14" s="1"/>
  <c r="B134" i="14" s="1"/>
  <c r="B133" i="14" s="1"/>
  <c r="B132" i="14" s="1"/>
  <c r="B131" i="14" s="1"/>
  <c r="B130" i="14" s="1"/>
  <c r="B129" i="14" s="1"/>
  <c r="B128" i="14" s="1"/>
  <c r="B127" i="14" s="1"/>
  <c r="B126" i="14" s="1"/>
  <c r="B125" i="14" s="1"/>
  <c r="B124" i="14" s="1"/>
  <c r="B123" i="14" s="1"/>
  <c r="B122" i="14" s="1"/>
  <c r="B121" i="14" s="1"/>
  <c r="B120" i="14" s="1"/>
  <c r="B119" i="14" s="1"/>
  <c r="B118" i="14" s="1"/>
  <c r="B117" i="14" s="1"/>
  <c r="B116" i="14" s="1"/>
  <c r="B115" i="14" s="1"/>
  <c r="B114" i="14" s="1"/>
  <c r="B113" i="14" s="1"/>
  <c r="W159" i="14"/>
  <c r="U159" i="14"/>
  <c r="O159" i="14"/>
  <c r="M159" i="14"/>
  <c r="W158" i="14"/>
  <c r="U158" i="14"/>
  <c r="O158" i="14"/>
  <c r="M158" i="14"/>
  <c r="W157" i="14"/>
  <c r="U157" i="14"/>
  <c r="O157" i="14"/>
  <c r="M157" i="14"/>
  <c r="W156" i="14"/>
  <c r="U156" i="14"/>
  <c r="O156" i="14"/>
  <c r="M156" i="14"/>
  <c r="W155" i="14"/>
  <c r="U155" i="14"/>
  <c r="O155" i="14"/>
  <c r="M155" i="14"/>
  <c r="W154" i="14"/>
  <c r="U154" i="14"/>
  <c r="O154" i="14"/>
  <c r="M154" i="14"/>
  <c r="W153" i="14"/>
  <c r="U153" i="14"/>
  <c r="O153" i="14"/>
  <c r="M153" i="14"/>
  <c r="W152" i="14"/>
  <c r="U152" i="14"/>
  <c r="O152" i="14"/>
  <c r="M152" i="14"/>
  <c r="W151" i="14"/>
  <c r="U151" i="14"/>
  <c r="O151" i="14"/>
  <c r="M151" i="14"/>
  <c r="W150" i="14"/>
  <c r="U150" i="14"/>
  <c r="O150" i="14"/>
  <c r="M150" i="14"/>
  <c r="W149" i="14"/>
  <c r="U149" i="14"/>
  <c r="O149" i="14"/>
  <c r="M149" i="14"/>
  <c r="W148" i="14"/>
  <c r="U148" i="14"/>
  <c r="O148" i="14"/>
  <c r="M148" i="14"/>
  <c r="W147" i="14"/>
  <c r="U147" i="14"/>
  <c r="O147" i="14"/>
  <c r="M147" i="14"/>
  <c r="W146" i="14"/>
  <c r="U146" i="14"/>
  <c r="O146" i="14"/>
  <c r="M146" i="14"/>
  <c r="W145" i="14"/>
  <c r="U145" i="14"/>
  <c r="O145" i="14"/>
  <c r="M145" i="14"/>
  <c r="W144" i="14"/>
  <c r="U144" i="14"/>
  <c r="O144" i="14"/>
  <c r="M144" i="14"/>
  <c r="W143" i="14"/>
  <c r="U143" i="14"/>
  <c r="O143" i="14"/>
  <c r="M143" i="14"/>
  <c r="W142" i="14"/>
  <c r="U142" i="14"/>
  <c r="O142" i="14"/>
  <c r="M142" i="14"/>
  <c r="W141" i="14"/>
  <c r="U141" i="14"/>
  <c r="O141" i="14"/>
  <c r="M141" i="14"/>
  <c r="W140" i="14"/>
  <c r="U140" i="14"/>
  <c r="O140" i="14"/>
  <c r="M140" i="14"/>
  <c r="W139" i="14"/>
  <c r="U139" i="14"/>
  <c r="O139" i="14"/>
  <c r="M139" i="14"/>
  <c r="W138" i="14"/>
  <c r="U138" i="14"/>
  <c r="O138" i="14"/>
  <c r="M138" i="14"/>
  <c r="W137" i="14"/>
  <c r="U137" i="14"/>
  <c r="O137" i="14"/>
  <c r="M137" i="14"/>
  <c r="W136" i="14"/>
  <c r="U136" i="14"/>
  <c r="O136" i="14"/>
  <c r="M136" i="14"/>
  <c r="W135" i="14"/>
  <c r="U135" i="14"/>
  <c r="O135" i="14"/>
  <c r="M135" i="14"/>
  <c r="W134" i="14"/>
  <c r="U134" i="14"/>
  <c r="O134" i="14"/>
  <c r="M134" i="14"/>
  <c r="W133" i="14"/>
  <c r="U133" i="14"/>
  <c r="O133" i="14"/>
  <c r="M133" i="14"/>
  <c r="W132" i="14"/>
  <c r="U132" i="14"/>
  <c r="O132" i="14"/>
  <c r="M132" i="14"/>
  <c r="W131" i="14"/>
  <c r="U131" i="14"/>
  <c r="O131" i="14"/>
  <c r="M131" i="14"/>
  <c r="W130" i="14"/>
  <c r="U130" i="14"/>
  <c r="O130" i="14"/>
  <c r="M130" i="14"/>
  <c r="W129" i="14"/>
  <c r="U129" i="14"/>
  <c r="O129" i="14"/>
  <c r="M129" i="14"/>
  <c r="W128" i="14"/>
  <c r="U128" i="14"/>
  <c r="O128" i="14"/>
  <c r="M128" i="14"/>
  <c r="W127" i="14"/>
  <c r="U127" i="14"/>
  <c r="O127" i="14"/>
  <c r="M127" i="14"/>
  <c r="W126" i="14"/>
  <c r="U126" i="14"/>
  <c r="O126" i="14"/>
  <c r="M126" i="14"/>
  <c r="W125" i="14"/>
  <c r="U125" i="14"/>
  <c r="O125" i="14"/>
  <c r="M125" i="14"/>
  <c r="W124" i="14"/>
  <c r="U124" i="14"/>
  <c r="O124" i="14"/>
  <c r="M124" i="14"/>
  <c r="W123" i="14"/>
  <c r="U123" i="14"/>
  <c r="O123" i="14"/>
  <c r="M123" i="14"/>
  <c r="J123" i="14"/>
  <c r="W122" i="14"/>
  <c r="U122" i="14"/>
  <c r="O122" i="14"/>
  <c r="M122" i="14"/>
  <c r="J122" i="14"/>
  <c r="J121" i="14" s="1"/>
  <c r="J120" i="14" s="1"/>
  <c r="W121" i="14"/>
  <c r="U121" i="14"/>
  <c r="O121" i="14"/>
  <c r="M121" i="14"/>
  <c r="W120" i="14"/>
  <c r="U120" i="14"/>
  <c r="O120" i="14"/>
  <c r="M120" i="14"/>
  <c r="W119" i="14"/>
  <c r="U119" i="14"/>
  <c r="O119" i="14"/>
  <c r="M119" i="14"/>
  <c r="W118" i="14"/>
  <c r="U118" i="14"/>
  <c r="O118" i="14"/>
  <c r="M118" i="14"/>
  <c r="W117" i="14"/>
  <c r="U117" i="14"/>
  <c r="O117" i="14"/>
  <c r="M117" i="14"/>
  <c r="W116" i="14"/>
  <c r="U116" i="14"/>
  <c r="O116" i="14"/>
  <c r="M116" i="14"/>
  <c r="W115" i="14"/>
  <c r="U115" i="14"/>
  <c r="O115" i="14"/>
  <c r="M115" i="14"/>
  <c r="W114" i="14"/>
  <c r="U114" i="14"/>
  <c r="O114" i="14"/>
  <c r="M114" i="14"/>
  <c r="W113" i="14"/>
  <c r="U113" i="14"/>
  <c r="O113" i="14"/>
  <c r="M113" i="14"/>
  <c r="W112" i="14"/>
  <c r="U112" i="14"/>
  <c r="O112" i="14"/>
  <c r="M112" i="14"/>
  <c r="G112" i="14"/>
  <c r="W111" i="14"/>
  <c r="U111" i="14"/>
  <c r="O111" i="14"/>
  <c r="M111" i="14"/>
  <c r="B111" i="14"/>
  <c r="W110" i="14"/>
  <c r="U110" i="14"/>
  <c r="O110" i="14"/>
  <c r="M110" i="14"/>
  <c r="B110" i="14"/>
  <c r="B109" i="14" s="1"/>
  <c r="B108" i="14" s="1"/>
  <c r="B107" i="14" s="1"/>
  <c r="B106" i="14" s="1"/>
  <c r="B105" i="14" s="1"/>
  <c r="B104" i="14" s="1"/>
  <c r="B103" i="14" s="1"/>
  <c r="B102" i="14" s="1"/>
  <c r="B101" i="14" s="1"/>
  <c r="B100" i="14" s="1"/>
  <c r="B99" i="14" s="1"/>
  <c r="B98" i="14" s="1"/>
  <c r="B97" i="14" s="1"/>
  <c r="B96" i="14" s="1"/>
  <c r="B95" i="14" s="1"/>
  <c r="B94" i="14" s="1"/>
  <c r="B93" i="14" s="1"/>
  <c r="B92" i="14" s="1"/>
  <c r="B91" i="14" s="1"/>
  <c r="B90" i="14" s="1"/>
  <c r="B89" i="14" s="1"/>
  <c r="B88" i="14" s="1"/>
  <c r="B87" i="14" s="1"/>
  <c r="B86" i="14" s="1"/>
  <c r="B85" i="14" s="1"/>
  <c r="B84" i="14" s="1"/>
  <c r="B83" i="14" s="1"/>
  <c r="B82" i="14" s="1"/>
  <c r="B81" i="14" s="1"/>
  <c r="B80" i="14" s="1"/>
  <c r="B79" i="14" s="1"/>
  <c r="B78" i="14" s="1"/>
  <c r="B77" i="14" s="1"/>
  <c r="B76" i="14" s="1"/>
  <c r="W109" i="14"/>
  <c r="U109" i="14"/>
  <c r="O109" i="14"/>
  <c r="M109" i="14"/>
  <c r="W108" i="14"/>
  <c r="U108" i="14"/>
  <c r="O108" i="14"/>
  <c r="M108" i="14"/>
  <c r="W107" i="14"/>
  <c r="U107" i="14"/>
  <c r="O107" i="14"/>
  <c r="M107" i="14"/>
  <c r="W106" i="14"/>
  <c r="U106" i="14"/>
  <c r="O106" i="14"/>
  <c r="M106" i="14"/>
  <c r="W105" i="14"/>
  <c r="U105" i="14"/>
  <c r="O105" i="14"/>
  <c r="M105" i="14"/>
  <c r="W104" i="14"/>
  <c r="U104" i="14"/>
  <c r="O104" i="14"/>
  <c r="M104" i="14"/>
  <c r="W103" i="14"/>
  <c r="U103" i="14"/>
  <c r="R103" i="14"/>
  <c r="O103" i="14"/>
  <c r="M103" i="14"/>
  <c r="W102" i="14"/>
  <c r="U102" i="14"/>
  <c r="R102" i="14"/>
  <c r="O102" i="14"/>
  <c r="M102" i="14"/>
  <c r="W101" i="14"/>
  <c r="U101" i="14"/>
  <c r="O101" i="14"/>
  <c r="M101" i="14"/>
  <c r="W100" i="14"/>
  <c r="U100" i="14"/>
  <c r="O100" i="14"/>
  <c r="M100" i="14"/>
  <c r="W99" i="14"/>
  <c r="U99" i="14"/>
  <c r="O99" i="14"/>
  <c r="M99" i="14"/>
  <c r="W98" i="14"/>
  <c r="U98" i="14"/>
  <c r="O98" i="14"/>
  <c r="M98" i="14"/>
  <c r="W97" i="14"/>
  <c r="U97" i="14"/>
  <c r="O97" i="14"/>
  <c r="M97" i="14"/>
  <c r="W96" i="14"/>
  <c r="U96" i="14"/>
  <c r="O96" i="14"/>
  <c r="M96" i="14"/>
  <c r="W95" i="14"/>
  <c r="U95" i="14"/>
  <c r="O95" i="14"/>
  <c r="M95" i="14"/>
  <c r="W94" i="14"/>
  <c r="U94" i="14"/>
  <c r="O94" i="14"/>
  <c r="M94" i="14"/>
  <c r="W93" i="14"/>
  <c r="U93" i="14"/>
  <c r="O93" i="14"/>
  <c r="M93" i="14"/>
  <c r="W92" i="14"/>
  <c r="U92" i="14"/>
  <c r="O92" i="14"/>
  <c r="M92" i="14"/>
  <c r="W91" i="14"/>
  <c r="U91" i="14"/>
  <c r="O91" i="14"/>
  <c r="M91" i="14"/>
  <c r="W90" i="14"/>
  <c r="U90" i="14"/>
  <c r="O90" i="14"/>
  <c r="M90" i="14"/>
  <c r="W89" i="14"/>
  <c r="U89" i="14"/>
  <c r="O89" i="14"/>
  <c r="M89" i="14"/>
  <c r="J89" i="14"/>
  <c r="W88" i="14"/>
  <c r="U88" i="14"/>
  <c r="O88" i="14"/>
  <c r="M88" i="14"/>
  <c r="W87" i="14"/>
  <c r="U87" i="14"/>
  <c r="O87" i="14"/>
  <c r="M87" i="14"/>
  <c r="W86" i="14"/>
  <c r="U86" i="14"/>
  <c r="O86" i="14"/>
  <c r="M86" i="14"/>
  <c r="W85" i="14"/>
  <c r="U85" i="14"/>
  <c r="O85" i="14"/>
  <c r="M85" i="14"/>
  <c r="W84" i="14"/>
  <c r="U84" i="14"/>
  <c r="O84" i="14"/>
  <c r="M84" i="14"/>
  <c r="W83" i="14"/>
  <c r="U83" i="14"/>
  <c r="O83" i="14"/>
  <c r="M83" i="14"/>
  <c r="W82" i="14"/>
  <c r="U82" i="14"/>
  <c r="O82" i="14"/>
  <c r="M82" i="14"/>
  <c r="W81" i="14"/>
  <c r="U81" i="14"/>
  <c r="O81" i="14"/>
  <c r="M81" i="14"/>
  <c r="W80" i="14"/>
  <c r="U80" i="14"/>
  <c r="O80" i="14"/>
  <c r="M80" i="14"/>
  <c r="W79" i="14"/>
  <c r="U79" i="14"/>
  <c r="O79" i="14"/>
  <c r="M79" i="14"/>
  <c r="W78" i="14"/>
  <c r="U78" i="14"/>
  <c r="O78" i="14"/>
  <c r="M78" i="14"/>
  <c r="W77" i="14"/>
  <c r="U77" i="14"/>
  <c r="O77" i="14"/>
  <c r="M77" i="14"/>
  <c r="W76" i="14"/>
  <c r="U76" i="14"/>
  <c r="O76" i="14"/>
  <c r="M76" i="14"/>
  <c r="W75" i="14"/>
  <c r="U75" i="14"/>
  <c r="O75" i="14"/>
  <c r="M75" i="14"/>
  <c r="G75" i="14"/>
  <c r="W74" i="14"/>
  <c r="U74" i="14"/>
  <c r="O74" i="14"/>
  <c r="M74" i="14"/>
  <c r="B74" i="14"/>
  <c r="W73" i="14"/>
  <c r="U73" i="14"/>
  <c r="O73" i="14"/>
  <c r="M73" i="14"/>
  <c r="B73" i="14"/>
  <c r="B72" i="14" s="1"/>
  <c r="B71" i="14" s="1"/>
  <c r="B70" i="14" s="1"/>
  <c r="B69" i="14" s="1"/>
  <c r="B68" i="14" s="1"/>
  <c r="B67" i="14" s="1"/>
  <c r="B66" i="14" s="1"/>
  <c r="B65" i="14" s="1"/>
  <c r="B64" i="14" s="1"/>
  <c r="B63" i="14" s="1"/>
  <c r="B62" i="14" s="1"/>
  <c r="B61" i="14" s="1"/>
  <c r="B60" i="14" s="1"/>
  <c r="W72" i="14"/>
  <c r="U72" i="14"/>
  <c r="O72" i="14"/>
  <c r="M72" i="14"/>
  <c r="W71" i="14"/>
  <c r="U71" i="14"/>
  <c r="O71" i="14"/>
  <c r="M71" i="14"/>
  <c r="W70" i="14"/>
  <c r="U70" i="14"/>
  <c r="O70" i="14"/>
  <c r="M70" i="14"/>
  <c r="W69" i="14"/>
  <c r="U69" i="14"/>
  <c r="O69" i="14"/>
  <c r="M69" i="14"/>
  <c r="W68" i="14"/>
  <c r="U68" i="14"/>
  <c r="O68" i="14"/>
  <c r="M68" i="14"/>
  <c r="W67" i="14"/>
  <c r="U67" i="14"/>
  <c r="O67" i="14"/>
  <c r="M67" i="14"/>
  <c r="W66" i="14"/>
  <c r="U66" i="14"/>
  <c r="O66" i="14"/>
  <c r="M66" i="14"/>
  <c r="W65" i="14"/>
  <c r="U65" i="14"/>
  <c r="O65" i="14"/>
  <c r="M65" i="14"/>
  <c r="W64" i="14"/>
  <c r="U64" i="14"/>
  <c r="O64" i="14"/>
  <c r="M64" i="14"/>
  <c r="W63" i="14"/>
  <c r="U63" i="14"/>
  <c r="O63" i="14"/>
  <c r="M63" i="14"/>
  <c r="W62" i="14"/>
  <c r="U62" i="14"/>
  <c r="O62" i="14"/>
  <c r="M62" i="14"/>
  <c r="W61" i="14"/>
  <c r="U61" i="14"/>
  <c r="O61" i="14"/>
  <c r="M61" i="14"/>
  <c r="W60" i="14"/>
  <c r="U60" i="14"/>
  <c r="O60" i="14"/>
  <c r="M60" i="14"/>
  <c r="G60" i="14"/>
  <c r="W59" i="14"/>
  <c r="U59" i="14"/>
  <c r="O59" i="14"/>
  <c r="M59" i="14"/>
  <c r="B59" i="14"/>
  <c r="W58" i="14"/>
  <c r="U58" i="14"/>
  <c r="O58" i="14"/>
  <c r="M58" i="14"/>
  <c r="B58" i="14"/>
  <c r="B57" i="14" s="1"/>
  <c r="B56" i="14" s="1"/>
  <c r="B55" i="14" s="1"/>
  <c r="B54" i="14" s="1"/>
  <c r="B53" i="14" s="1"/>
  <c r="B52" i="14" s="1"/>
  <c r="B51" i="14" s="1"/>
  <c r="B50" i="14" s="1"/>
  <c r="B49" i="14" s="1"/>
  <c r="B48" i="14" s="1"/>
  <c r="B47" i="14" s="1"/>
  <c r="B46" i="14" s="1"/>
  <c r="B45" i="14" s="1"/>
  <c r="B44" i="14" s="1"/>
  <c r="B43" i="14" s="1"/>
  <c r="B42" i="14" s="1"/>
  <c r="W57" i="14"/>
  <c r="U57" i="14"/>
  <c r="O57" i="14"/>
  <c r="M57" i="14"/>
  <c r="W56" i="14"/>
  <c r="U56" i="14"/>
  <c r="O56" i="14"/>
  <c r="M56" i="14"/>
  <c r="W55" i="14"/>
  <c r="U55" i="14"/>
  <c r="O55" i="14"/>
  <c r="M55" i="14"/>
  <c r="W54" i="14"/>
  <c r="U54" i="14"/>
  <c r="O54" i="14"/>
  <c r="M54" i="14"/>
  <c r="W53" i="14"/>
  <c r="U53" i="14"/>
  <c r="O53" i="14"/>
  <c r="M53" i="14"/>
  <c r="W52" i="14"/>
  <c r="U52" i="14"/>
  <c r="R52" i="14"/>
  <c r="O52" i="14"/>
  <c r="M52" i="14"/>
  <c r="W51" i="14"/>
  <c r="U51" i="14"/>
  <c r="R51" i="14"/>
  <c r="O51" i="14"/>
  <c r="M51" i="14"/>
  <c r="W50" i="14"/>
  <c r="U50" i="14"/>
  <c r="O50" i="14"/>
  <c r="M50" i="14"/>
  <c r="W49" i="14"/>
  <c r="U49" i="14"/>
  <c r="O49" i="14"/>
  <c r="M49" i="14"/>
  <c r="W48" i="14"/>
  <c r="U48" i="14"/>
  <c r="O48" i="14"/>
  <c r="M48" i="14"/>
  <c r="W47" i="14"/>
  <c r="U47" i="14"/>
  <c r="O47" i="14"/>
  <c r="M47" i="14"/>
  <c r="W46" i="14"/>
  <c r="U46" i="14"/>
  <c r="O46" i="14"/>
  <c r="M46" i="14"/>
  <c r="W45" i="14"/>
  <c r="U45" i="14"/>
  <c r="O45" i="14"/>
  <c r="M45" i="14"/>
  <c r="W44" i="14"/>
  <c r="U44" i="14"/>
  <c r="O44" i="14"/>
  <c r="M44" i="14"/>
  <c r="W43" i="14"/>
  <c r="U43" i="14"/>
  <c r="O43" i="14"/>
  <c r="M43" i="14"/>
  <c r="J43" i="14"/>
  <c r="W42" i="14"/>
  <c r="U42" i="14"/>
  <c r="O42" i="14"/>
  <c r="M42" i="14"/>
  <c r="J42" i="14"/>
  <c r="J41" i="14" s="1"/>
  <c r="J40" i="14" s="1"/>
  <c r="J39" i="14" s="1"/>
  <c r="G42" i="14"/>
  <c r="W41" i="14"/>
  <c r="U41" i="14"/>
  <c r="O41" i="14"/>
  <c r="M41" i="14"/>
  <c r="B41" i="14"/>
  <c r="W40" i="14"/>
  <c r="U40" i="14"/>
  <c r="O40" i="14"/>
  <c r="M40" i="14"/>
  <c r="B40" i="14"/>
  <c r="B39" i="14" s="1"/>
  <c r="B38" i="14" s="1"/>
  <c r="B37" i="14" s="1"/>
  <c r="B36" i="14" s="1"/>
  <c r="B35" i="14" s="1"/>
  <c r="B34" i="14" s="1"/>
  <c r="B33" i="14" s="1"/>
  <c r="B32" i="14" s="1"/>
  <c r="B31" i="14" s="1"/>
  <c r="B30" i="14" s="1"/>
  <c r="B29" i="14" s="1"/>
  <c r="B28" i="14" s="1"/>
  <c r="B27" i="14" s="1"/>
  <c r="B26" i="14" s="1"/>
  <c r="B25" i="14" s="1"/>
  <c r="B24" i="14" s="1"/>
  <c r="B23" i="14" s="1"/>
  <c r="B22" i="14" s="1"/>
  <c r="B21" i="14" s="1"/>
  <c r="B20" i="14" s="1"/>
  <c r="B19" i="14" s="1"/>
  <c r="B18" i="14" s="1"/>
  <c r="B17" i="14" s="1"/>
  <c r="B16" i="14" s="1"/>
  <c r="B15" i="14" s="1"/>
  <c r="B14" i="14" s="1"/>
  <c r="B13" i="14" s="1"/>
  <c r="B12" i="14" s="1"/>
  <c r="B11" i="14" s="1"/>
  <c r="B10" i="14" s="1"/>
  <c r="B9" i="14" s="1"/>
  <c r="B8" i="14" s="1"/>
  <c r="B7" i="14" s="1"/>
  <c r="B6" i="14" s="1"/>
  <c r="B5" i="14" s="1"/>
  <c r="B4" i="14" s="1"/>
  <c r="B3" i="14" s="1"/>
  <c r="W39" i="14"/>
  <c r="U39" i="14"/>
  <c r="O39" i="14"/>
  <c r="M39" i="14"/>
  <c r="W38" i="14"/>
  <c r="U38" i="14"/>
  <c r="O38" i="14"/>
  <c r="M38" i="14"/>
  <c r="W37" i="14"/>
  <c r="U37" i="14"/>
  <c r="O37" i="14"/>
  <c r="M37" i="14"/>
  <c r="W36" i="14"/>
  <c r="U36" i="14"/>
  <c r="O36" i="14"/>
  <c r="M36" i="14"/>
  <c r="W35" i="14"/>
  <c r="U35" i="14"/>
  <c r="O35" i="14"/>
  <c r="M35" i="14"/>
  <c r="W34" i="14"/>
  <c r="U34" i="14"/>
  <c r="O34" i="14"/>
  <c r="M34" i="14"/>
  <c r="W33" i="14"/>
  <c r="U33" i="14"/>
  <c r="O33" i="14"/>
  <c r="M33" i="14"/>
  <c r="W32" i="14"/>
  <c r="U32" i="14"/>
  <c r="O32" i="14"/>
  <c r="M32" i="14"/>
  <c r="W31" i="14"/>
  <c r="U31" i="14"/>
  <c r="O31" i="14"/>
  <c r="M31" i="14"/>
  <c r="W30" i="14"/>
  <c r="U30" i="14"/>
  <c r="O30" i="14"/>
  <c r="M30" i="14"/>
  <c r="W29" i="14"/>
  <c r="U29" i="14"/>
  <c r="O29" i="14"/>
  <c r="M29" i="14"/>
  <c r="W28" i="14"/>
  <c r="U28" i="14"/>
  <c r="O28" i="14"/>
  <c r="M28" i="14"/>
  <c r="W27" i="14"/>
  <c r="U27" i="14"/>
  <c r="O27" i="14"/>
  <c r="M27" i="14"/>
  <c r="W26" i="14"/>
  <c r="U26" i="14"/>
  <c r="O26" i="14"/>
  <c r="M26" i="14"/>
  <c r="W25" i="14"/>
  <c r="U25" i="14"/>
  <c r="O25" i="14"/>
  <c r="M25" i="14"/>
  <c r="W24" i="14"/>
  <c r="U24" i="14"/>
  <c r="O24" i="14"/>
  <c r="M24" i="14"/>
  <c r="W23" i="14"/>
  <c r="U23" i="14"/>
  <c r="O23" i="14"/>
  <c r="M23" i="14"/>
  <c r="W22" i="14"/>
  <c r="U22" i="14"/>
  <c r="O22" i="14"/>
  <c r="M22" i="14"/>
  <c r="W21" i="14"/>
  <c r="U21" i="14"/>
  <c r="O21" i="14"/>
  <c r="M21" i="14"/>
  <c r="W20" i="14"/>
  <c r="U20" i="14"/>
  <c r="O20" i="14"/>
  <c r="M20" i="14"/>
  <c r="W19" i="14"/>
  <c r="U19" i="14"/>
  <c r="O19" i="14"/>
  <c r="M19" i="14"/>
  <c r="W18" i="14"/>
  <c r="U18" i="14"/>
  <c r="O18" i="14"/>
  <c r="M18" i="14"/>
  <c r="W17" i="14"/>
  <c r="U17" i="14"/>
  <c r="O17" i="14"/>
  <c r="M17" i="14"/>
  <c r="W16" i="14"/>
  <c r="U16" i="14"/>
  <c r="O16" i="14"/>
  <c r="M16" i="14"/>
  <c r="W15" i="14"/>
  <c r="U15" i="14"/>
  <c r="O15" i="14"/>
  <c r="M15" i="14"/>
  <c r="W14" i="14"/>
  <c r="U14" i="14"/>
  <c r="O14" i="14"/>
  <c r="M14" i="14"/>
  <c r="W13" i="14"/>
  <c r="U13" i="14"/>
  <c r="O13" i="14"/>
  <c r="M13" i="14"/>
  <c r="W12" i="14"/>
  <c r="U12" i="14"/>
  <c r="O12" i="14"/>
  <c r="M12" i="14"/>
  <c r="W11" i="14"/>
  <c r="U11" i="14"/>
  <c r="O11" i="14"/>
  <c r="M11" i="14"/>
  <c r="W10" i="14"/>
  <c r="U10" i="14"/>
  <c r="O10" i="14"/>
  <c r="M10" i="14"/>
  <c r="W9" i="14"/>
  <c r="U9" i="14"/>
  <c r="O9" i="14"/>
  <c r="M9" i="14"/>
  <c r="W8" i="14"/>
  <c r="U8" i="14"/>
  <c r="O8" i="14"/>
  <c r="M8" i="14"/>
  <c r="W7" i="14"/>
  <c r="U7" i="14"/>
  <c r="O7" i="14"/>
  <c r="M7" i="14"/>
  <c r="W6" i="14"/>
  <c r="U6" i="14"/>
  <c r="O6" i="14"/>
  <c r="M6" i="14"/>
  <c r="W5" i="14"/>
  <c r="U5" i="14"/>
  <c r="O5" i="14"/>
  <c r="M5" i="14"/>
  <c r="W4" i="14"/>
  <c r="U4" i="14"/>
  <c r="O4" i="14"/>
  <c r="M4" i="14"/>
  <c r="W3" i="14"/>
  <c r="U3" i="14"/>
  <c r="O3" i="14"/>
  <c r="M3" i="14"/>
  <c r="W2" i="14"/>
  <c r="U2" i="14"/>
  <c r="O2" i="14"/>
  <c r="M2" i="14"/>
  <c r="G2" i="14"/>
  <c r="E2" i="8"/>
  <c r="E3" i="7"/>
  <c r="E2" i="7"/>
  <c r="B2" i="7"/>
  <c r="J9" i="6"/>
  <c r="K9" i="6" s="1"/>
  <c r="F9" i="6"/>
  <c r="E9" i="6"/>
  <c r="F8" i="6"/>
  <c r="E8" i="6"/>
  <c r="J8" i="6" s="1"/>
  <c r="J7" i="6"/>
  <c r="J6" i="6"/>
  <c r="G6" i="6"/>
  <c r="G5" i="6"/>
  <c r="J5" i="6" s="1"/>
  <c r="J4" i="6"/>
  <c r="G4" i="6"/>
  <c r="G3" i="6"/>
  <c r="J3" i="6" s="1"/>
  <c r="J2" i="6"/>
  <c r="J13" i="5"/>
  <c r="K13" i="5" s="1"/>
  <c r="F13" i="5"/>
  <c r="E13" i="5"/>
  <c r="F12" i="5"/>
  <c r="J12" i="5" s="1"/>
  <c r="E12" i="5"/>
  <c r="J11" i="5"/>
  <c r="G10" i="5"/>
  <c r="J10" i="5" s="1"/>
  <c r="J9" i="5"/>
  <c r="G9" i="5"/>
  <c r="G8" i="5"/>
  <c r="J8" i="5" s="1"/>
  <c r="J7" i="5"/>
  <c r="G7" i="5"/>
  <c r="H7" i="5" s="1"/>
  <c r="H6" i="5" s="1"/>
  <c r="B7" i="5"/>
  <c r="J6" i="5"/>
  <c r="B6" i="5"/>
  <c r="G6" i="5" s="1"/>
  <c r="J5" i="5"/>
  <c r="B5" i="5"/>
  <c r="G5" i="5" s="1"/>
  <c r="J4" i="5"/>
  <c r="B4" i="5"/>
  <c r="G4" i="5" s="1"/>
  <c r="J2" i="5"/>
  <c r="B9" i="4"/>
  <c r="B8" i="4"/>
  <c r="B7" i="4"/>
  <c r="B6" i="4"/>
  <c r="B5" i="4"/>
  <c r="B4" i="4"/>
  <c r="B3" i="4"/>
  <c r="B2" i="4"/>
  <c r="A1441" i="3"/>
  <c r="A1440" i="3"/>
  <c r="A1439" i="3"/>
  <c r="A1438" i="3"/>
  <c r="A1437" i="3"/>
  <c r="A1436" i="3"/>
  <c r="A1435" i="3"/>
  <c r="A1434" i="3"/>
  <c r="A1433" i="3"/>
  <c r="A1432" i="3"/>
  <c r="A1431" i="3"/>
  <c r="A1430" i="3"/>
  <c r="A1429" i="3"/>
  <c r="A1428" i="3"/>
  <c r="A1427" i="3"/>
  <c r="A1426" i="3"/>
  <c r="A1425" i="3"/>
  <c r="A1424" i="3"/>
  <c r="A1423" i="3"/>
  <c r="A1422" i="3"/>
  <c r="A1421" i="3"/>
  <c r="A1420" i="3"/>
  <c r="A1419" i="3"/>
  <c r="A1418" i="3"/>
  <c r="A1417" i="3"/>
  <c r="A1416" i="3"/>
  <c r="A1415" i="3"/>
  <c r="A1414" i="3"/>
  <c r="A1413" i="3"/>
  <c r="A1412" i="3"/>
  <c r="A1411" i="3"/>
  <c r="A1410" i="3"/>
  <c r="A1409" i="3"/>
  <c r="A1408" i="3"/>
  <c r="A1407" i="3"/>
  <c r="A1406" i="3"/>
  <c r="A1405" i="3"/>
  <c r="A1404" i="3"/>
  <c r="A1403" i="3"/>
  <c r="A1402" i="3"/>
  <c r="A1401" i="3"/>
  <c r="A1400" i="3"/>
  <c r="A1399" i="3"/>
  <c r="A1398" i="3"/>
  <c r="A1397" i="3"/>
  <c r="A1396" i="3"/>
  <c r="A1395" i="3"/>
  <c r="A1394" i="3"/>
  <c r="A1393" i="3"/>
  <c r="A1392" i="3"/>
  <c r="A1391" i="3"/>
  <c r="A1390" i="3"/>
  <c r="A1389" i="3"/>
  <c r="A1388" i="3"/>
  <c r="A1387" i="3"/>
  <c r="A1386" i="3"/>
  <c r="A1385" i="3"/>
  <c r="A1384" i="3"/>
  <c r="A1383" i="3"/>
  <c r="A1382" i="3"/>
  <c r="A1381" i="3"/>
  <c r="A1380" i="3"/>
  <c r="A1379" i="3"/>
  <c r="A1378" i="3"/>
  <c r="A1377" i="3"/>
  <c r="A1376" i="3"/>
  <c r="A1375" i="3"/>
  <c r="A1374" i="3"/>
  <c r="A1373" i="3"/>
  <c r="A1372" i="3"/>
  <c r="A1371" i="3"/>
  <c r="A1370" i="3"/>
  <c r="A1369" i="3"/>
  <c r="A1368" i="3"/>
  <c r="A1367" i="3"/>
  <c r="A1366" i="3"/>
  <c r="A1365" i="3"/>
  <c r="A1364" i="3"/>
  <c r="A1363" i="3"/>
  <c r="A1362" i="3"/>
  <c r="A1361" i="3"/>
  <c r="A1360" i="3"/>
  <c r="A1359" i="3"/>
  <c r="A1358" i="3"/>
  <c r="A1357" i="3"/>
  <c r="A1356" i="3"/>
  <c r="A1355" i="3"/>
  <c r="A1354" i="3"/>
  <c r="A1353" i="3"/>
  <c r="A1352" i="3"/>
  <c r="A1351" i="3"/>
  <c r="A1350" i="3"/>
  <c r="A1349" i="3"/>
  <c r="A1348" i="3"/>
  <c r="A1347" i="3"/>
  <c r="A1346" i="3"/>
  <c r="A1345" i="3"/>
  <c r="A1344" i="3"/>
  <c r="A1343" i="3"/>
  <c r="A1342" i="3"/>
  <c r="A1341" i="3"/>
  <c r="A1340" i="3"/>
  <c r="A1339" i="3"/>
  <c r="A1338" i="3"/>
  <c r="A1337" i="3"/>
  <c r="A1336" i="3"/>
  <c r="A1335" i="3"/>
  <c r="A1334" i="3"/>
  <c r="A1333" i="3"/>
  <c r="A1332" i="3"/>
  <c r="A1331" i="3"/>
  <c r="A1330" i="3"/>
  <c r="A1329" i="3"/>
  <c r="A1328" i="3"/>
  <c r="A1327" i="3"/>
  <c r="A1326" i="3"/>
  <c r="A1325" i="3"/>
  <c r="A1324" i="3"/>
  <c r="A1323" i="3"/>
  <c r="A1322" i="3"/>
  <c r="A1321" i="3"/>
  <c r="A1320" i="3"/>
  <c r="A1319" i="3"/>
  <c r="A1318" i="3"/>
  <c r="A1317" i="3"/>
  <c r="A1316" i="3"/>
  <c r="A1315" i="3"/>
  <c r="A1314" i="3"/>
  <c r="A1313" i="3"/>
  <c r="A1312" i="3"/>
  <c r="A1311" i="3"/>
  <c r="A1310" i="3"/>
  <c r="A1309" i="3"/>
  <c r="A1308" i="3"/>
  <c r="A1307" i="3"/>
  <c r="A1306" i="3"/>
  <c r="A1305" i="3"/>
  <c r="A1304" i="3"/>
  <c r="A1303" i="3"/>
  <c r="A1302" i="3"/>
  <c r="A1301" i="3"/>
  <c r="A1300" i="3"/>
  <c r="A1299" i="3"/>
  <c r="A1298" i="3"/>
  <c r="A1297" i="3"/>
  <c r="A1296" i="3"/>
  <c r="A1295" i="3"/>
  <c r="A1294" i="3"/>
  <c r="A1293" i="3"/>
  <c r="A1292" i="3"/>
  <c r="A1291" i="3"/>
  <c r="A1290" i="3"/>
  <c r="A1289" i="3"/>
  <c r="A1288" i="3"/>
  <c r="A1287" i="3"/>
  <c r="A1286" i="3"/>
  <c r="A1285" i="3"/>
  <c r="A1284" i="3"/>
  <c r="A1283" i="3"/>
  <c r="A1282" i="3"/>
  <c r="A1281" i="3"/>
  <c r="A1280" i="3"/>
  <c r="A1279" i="3"/>
  <c r="A1278" i="3"/>
  <c r="A1277" i="3"/>
  <c r="A1276" i="3"/>
  <c r="A1275" i="3"/>
  <c r="A1274" i="3"/>
  <c r="A1273" i="3"/>
  <c r="A1272" i="3"/>
  <c r="A1271" i="3"/>
  <c r="A1270" i="3"/>
  <c r="A1269" i="3"/>
  <c r="A1268" i="3"/>
  <c r="A1267" i="3"/>
  <c r="A1266" i="3"/>
  <c r="A1265" i="3"/>
  <c r="A1264" i="3"/>
  <c r="A1263" i="3"/>
  <c r="A1262" i="3"/>
  <c r="A1261" i="3"/>
  <c r="A1260" i="3"/>
  <c r="A1259" i="3"/>
  <c r="A1258" i="3"/>
  <c r="A1257" i="3"/>
  <c r="A1256" i="3"/>
  <c r="A1255" i="3"/>
  <c r="A1254" i="3"/>
  <c r="A1253" i="3"/>
  <c r="A1252" i="3"/>
  <c r="A1251" i="3"/>
  <c r="A1250" i="3"/>
  <c r="A1249" i="3"/>
  <c r="A1248" i="3"/>
  <c r="A1247" i="3"/>
  <c r="A1246" i="3"/>
  <c r="A1245" i="3"/>
  <c r="A1244" i="3"/>
  <c r="A1243" i="3"/>
  <c r="A1242" i="3"/>
  <c r="A1241" i="3"/>
  <c r="A1240" i="3"/>
  <c r="A1239" i="3"/>
  <c r="A1238" i="3"/>
  <c r="A1237" i="3"/>
  <c r="A1236" i="3"/>
  <c r="A1235" i="3"/>
  <c r="A1234" i="3"/>
  <c r="A1233" i="3"/>
  <c r="A1232" i="3"/>
  <c r="A1231" i="3"/>
  <c r="A1230" i="3"/>
  <c r="A1229" i="3"/>
  <c r="A1228" i="3"/>
  <c r="A1227" i="3"/>
  <c r="A1226" i="3"/>
  <c r="A1225" i="3"/>
  <c r="A1224" i="3"/>
  <c r="A1223" i="3"/>
  <c r="A1222" i="3"/>
  <c r="A1221" i="3"/>
  <c r="A1220" i="3"/>
  <c r="A1219" i="3"/>
  <c r="A1218" i="3"/>
  <c r="A1217" i="3"/>
  <c r="A1216" i="3"/>
  <c r="A1215" i="3"/>
  <c r="A1214" i="3"/>
  <c r="A1213" i="3"/>
  <c r="A1212" i="3"/>
  <c r="A1211" i="3"/>
  <c r="A1210" i="3"/>
  <c r="A1209" i="3"/>
  <c r="A1208" i="3"/>
  <c r="A1207" i="3"/>
  <c r="A1206" i="3"/>
  <c r="A1205" i="3"/>
  <c r="A1204" i="3"/>
  <c r="A1203" i="3"/>
  <c r="A1202" i="3"/>
  <c r="A1201" i="3"/>
  <c r="A1200" i="3"/>
  <c r="A1199" i="3"/>
  <c r="A1198" i="3"/>
  <c r="A1197" i="3"/>
  <c r="A1196" i="3"/>
  <c r="A1195" i="3"/>
  <c r="A1194" i="3"/>
  <c r="A1193" i="3"/>
  <c r="A1192" i="3"/>
  <c r="A1191" i="3"/>
  <c r="A1190" i="3"/>
  <c r="A1189" i="3"/>
  <c r="A1188" i="3"/>
  <c r="A1187" i="3"/>
  <c r="A1186" i="3"/>
  <c r="A1185" i="3"/>
  <c r="A1184" i="3"/>
  <c r="A1183" i="3"/>
  <c r="A1182" i="3"/>
  <c r="A1181" i="3"/>
  <c r="A1180" i="3"/>
  <c r="A1179" i="3"/>
  <c r="A1178" i="3"/>
  <c r="A1177" i="3"/>
  <c r="A1176" i="3"/>
  <c r="A1175" i="3"/>
  <c r="A1174" i="3"/>
  <c r="A1173" i="3"/>
  <c r="A1172" i="3"/>
  <c r="A1171" i="3"/>
  <c r="A1170" i="3"/>
  <c r="A1169" i="3"/>
  <c r="A1168" i="3"/>
  <c r="A1167" i="3"/>
  <c r="A1166" i="3"/>
  <c r="A1165" i="3"/>
  <c r="A1164" i="3"/>
  <c r="A1163" i="3"/>
  <c r="A1162" i="3"/>
  <c r="A1161" i="3"/>
  <c r="A1160" i="3"/>
  <c r="A1159" i="3"/>
  <c r="A1158" i="3"/>
  <c r="A1157" i="3"/>
  <c r="A1156" i="3"/>
  <c r="A1155" i="3"/>
  <c r="A1154" i="3"/>
  <c r="A1153" i="3"/>
  <c r="A1152" i="3"/>
  <c r="A1151" i="3"/>
  <c r="A1150" i="3"/>
  <c r="A1149" i="3"/>
  <c r="A1148" i="3"/>
  <c r="A1147" i="3"/>
  <c r="A1146" i="3"/>
  <c r="A1145" i="3"/>
  <c r="A1144" i="3"/>
  <c r="A1143" i="3"/>
  <c r="A1142" i="3"/>
  <c r="A1141" i="3"/>
  <c r="A1140" i="3"/>
  <c r="A1139" i="3"/>
  <c r="A1138" i="3"/>
  <c r="A1137" i="3"/>
  <c r="A1136" i="3"/>
  <c r="A1135" i="3"/>
  <c r="A1134" i="3"/>
  <c r="A1133" i="3"/>
  <c r="A1132" i="3"/>
  <c r="A1131" i="3"/>
  <c r="A1130" i="3"/>
  <c r="A1129" i="3"/>
  <c r="A1128" i="3"/>
  <c r="A1127" i="3"/>
  <c r="A1126" i="3"/>
  <c r="A1125" i="3"/>
  <c r="A1124" i="3"/>
  <c r="A1123" i="3"/>
  <c r="A1122" i="3"/>
  <c r="A1121" i="3"/>
  <c r="A1120" i="3"/>
  <c r="A1119" i="3"/>
  <c r="A1118" i="3"/>
  <c r="A1117" i="3"/>
  <c r="A1116" i="3"/>
  <c r="A1115" i="3"/>
  <c r="A1114" i="3"/>
  <c r="A1113" i="3"/>
  <c r="A1112" i="3"/>
  <c r="A1111" i="3"/>
  <c r="A1110" i="3"/>
  <c r="A1109" i="3"/>
  <c r="A1108" i="3"/>
  <c r="A1107" i="3"/>
  <c r="A1106" i="3"/>
  <c r="A1105" i="3"/>
  <c r="A1104" i="3"/>
  <c r="A1103" i="3"/>
  <c r="A1102" i="3"/>
  <c r="A1101" i="3"/>
  <c r="A1100" i="3"/>
  <c r="A1099" i="3"/>
  <c r="A1098" i="3"/>
  <c r="A1097" i="3"/>
  <c r="A1096" i="3"/>
  <c r="A1095" i="3"/>
  <c r="A1094" i="3"/>
  <c r="A1093" i="3"/>
  <c r="A1092" i="3"/>
  <c r="A1091" i="3"/>
  <c r="A1090" i="3"/>
  <c r="A1089" i="3"/>
  <c r="A1088" i="3"/>
  <c r="A1087" i="3"/>
  <c r="A1086" i="3"/>
  <c r="A1085" i="3"/>
  <c r="A1084" i="3"/>
  <c r="A1083" i="3"/>
  <c r="A1082" i="3"/>
  <c r="A1081" i="3"/>
  <c r="A1080" i="3"/>
  <c r="A1079" i="3"/>
  <c r="A1078" i="3"/>
  <c r="A1077" i="3"/>
  <c r="A1076" i="3"/>
  <c r="A1075" i="3"/>
  <c r="A1074" i="3"/>
  <c r="A1073" i="3"/>
  <c r="A1072" i="3"/>
  <c r="A1071" i="3"/>
  <c r="A1070" i="3"/>
  <c r="A1069" i="3"/>
  <c r="A1068" i="3"/>
  <c r="A1067" i="3"/>
  <c r="A1066" i="3"/>
  <c r="A1065" i="3"/>
  <c r="A1064" i="3"/>
  <c r="A1063" i="3"/>
  <c r="A1062" i="3"/>
  <c r="A1061" i="3"/>
  <c r="A1060" i="3"/>
  <c r="A1059" i="3"/>
  <c r="A1058" i="3"/>
  <c r="A1057" i="3"/>
  <c r="A1056" i="3"/>
  <c r="A1055" i="3"/>
  <c r="A1054" i="3"/>
  <c r="A1053" i="3"/>
  <c r="A1052" i="3"/>
  <c r="A1051" i="3"/>
  <c r="A1050" i="3"/>
  <c r="A1049" i="3"/>
  <c r="A1048" i="3"/>
  <c r="A1047" i="3"/>
  <c r="A1046" i="3"/>
  <c r="A1045" i="3"/>
  <c r="A1044" i="3"/>
  <c r="A1043" i="3"/>
  <c r="A1042" i="3"/>
  <c r="A1041" i="3"/>
  <c r="A1040" i="3"/>
  <c r="A1039" i="3"/>
  <c r="A1038" i="3"/>
  <c r="A1037" i="3"/>
  <c r="A1036" i="3"/>
  <c r="A1035" i="3"/>
  <c r="A1034" i="3"/>
  <c r="A1033" i="3"/>
  <c r="A1032" i="3"/>
  <c r="A1031" i="3"/>
  <c r="A1030" i="3"/>
  <c r="A1029" i="3"/>
  <c r="A1028" i="3"/>
  <c r="A1027" i="3"/>
  <c r="A1026" i="3"/>
  <c r="A1025" i="3"/>
  <c r="A1024" i="3"/>
  <c r="A1023" i="3"/>
  <c r="A1022" i="3"/>
  <c r="A1021" i="3"/>
  <c r="A1020" i="3"/>
  <c r="A1019" i="3"/>
  <c r="A1018" i="3"/>
  <c r="A1017" i="3"/>
  <c r="A1016" i="3"/>
  <c r="A1015" i="3"/>
  <c r="A1014" i="3"/>
  <c r="A1013" i="3"/>
  <c r="A1012" i="3"/>
  <c r="A1011" i="3"/>
  <c r="A1010" i="3"/>
  <c r="A1009" i="3"/>
  <c r="A1008" i="3"/>
  <c r="A1007" i="3"/>
  <c r="A1006" i="3"/>
  <c r="A1005" i="3"/>
  <c r="A1004" i="3"/>
  <c r="A1003" i="3"/>
  <c r="A1002" i="3"/>
  <c r="A1001" i="3"/>
  <c r="A1000" i="3"/>
  <c r="A999" i="3"/>
  <c r="A998" i="3"/>
  <c r="A997" i="3"/>
  <c r="A996" i="3"/>
  <c r="A995" i="3"/>
  <c r="A994" i="3"/>
  <c r="A993" i="3"/>
  <c r="A992" i="3"/>
  <c r="A991" i="3"/>
  <c r="A990" i="3"/>
  <c r="A989" i="3"/>
  <c r="A988" i="3"/>
  <c r="A987" i="3"/>
  <c r="A986" i="3"/>
  <c r="A985" i="3"/>
  <c r="A984" i="3"/>
  <c r="A983" i="3"/>
  <c r="A982" i="3"/>
  <c r="A981" i="3"/>
  <c r="A980" i="3"/>
  <c r="A979" i="3"/>
  <c r="A978" i="3"/>
  <c r="A977" i="3"/>
  <c r="A976" i="3"/>
  <c r="A975" i="3"/>
  <c r="A974" i="3"/>
  <c r="A973" i="3"/>
  <c r="A972" i="3"/>
  <c r="A971" i="3"/>
  <c r="A970" i="3"/>
  <c r="A969" i="3"/>
  <c r="A968" i="3"/>
  <c r="A967" i="3"/>
  <c r="A966" i="3"/>
  <c r="A965" i="3"/>
  <c r="A964" i="3"/>
  <c r="A963" i="3"/>
  <c r="A962" i="3"/>
  <c r="A961" i="3"/>
  <c r="A960" i="3"/>
  <c r="A959" i="3"/>
  <c r="A958" i="3"/>
  <c r="A957" i="3"/>
  <c r="A956" i="3"/>
  <c r="A955" i="3"/>
  <c r="A954" i="3"/>
  <c r="A953" i="3"/>
  <c r="A952" i="3"/>
  <c r="A951" i="3"/>
  <c r="A950" i="3"/>
  <c r="A949" i="3"/>
  <c r="A948" i="3"/>
  <c r="A947" i="3"/>
  <c r="A946" i="3"/>
  <c r="A945" i="3"/>
  <c r="A944" i="3"/>
  <c r="A943" i="3"/>
  <c r="A942" i="3"/>
  <c r="A941" i="3"/>
  <c r="A940" i="3"/>
  <c r="A939" i="3"/>
  <c r="A938" i="3"/>
  <c r="A937" i="3"/>
  <c r="A936" i="3"/>
  <c r="A935" i="3"/>
  <c r="A934" i="3"/>
  <c r="A933" i="3"/>
  <c r="A932" i="3"/>
  <c r="A931" i="3"/>
  <c r="A930" i="3"/>
  <c r="A929" i="3"/>
  <c r="A928" i="3"/>
  <c r="A927" i="3"/>
  <c r="A926" i="3"/>
  <c r="A925" i="3"/>
  <c r="A924" i="3"/>
  <c r="A923" i="3"/>
  <c r="A922" i="3"/>
  <c r="A921" i="3"/>
  <c r="A920" i="3"/>
  <c r="A919" i="3"/>
  <c r="A918" i="3"/>
  <c r="A917" i="3"/>
  <c r="A916" i="3"/>
  <c r="A915" i="3"/>
  <c r="A914" i="3"/>
  <c r="A913" i="3"/>
  <c r="A912" i="3"/>
  <c r="A911" i="3"/>
  <c r="A910" i="3"/>
  <c r="A909" i="3"/>
  <c r="A908" i="3"/>
  <c r="A907" i="3"/>
  <c r="A906" i="3"/>
  <c r="A905" i="3"/>
  <c r="A904" i="3"/>
  <c r="A903" i="3"/>
  <c r="A902" i="3"/>
  <c r="A901" i="3"/>
  <c r="A900" i="3"/>
  <c r="A899" i="3"/>
  <c r="A898" i="3"/>
  <c r="A897" i="3"/>
  <c r="A896" i="3"/>
  <c r="A895" i="3"/>
  <c r="A894" i="3"/>
  <c r="A893" i="3"/>
  <c r="A892" i="3"/>
  <c r="A891" i="3"/>
  <c r="A890" i="3"/>
  <c r="A889" i="3"/>
  <c r="A888" i="3"/>
  <c r="A887" i="3"/>
  <c r="A886" i="3"/>
  <c r="A885" i="3"/>
  <c r="A884" i="3"/>
  <c r="A883" i="3"/>
  <c r="A882" i="3"/>
  <c r="A881" i="3"/>
  <c r="A880" i="3"/>
  <c r="A879" i="3"/>
  <c r="A878" i="3"/>
  <c r="A877" i="3"/>
  <c r="A876" i="3"/>
  <c r="A875" i="3"/>
  <c r="A874" i="3"/>
  <c r="A873" i="3"/>
  <c r="A872" i="3"/>
  <c r="A871" i="3"/>
  <c r="A870" i="3"/>
  <c r="A869" i="3"/>
  <c r="A868" i="3"/>
  <c r="A867" i="3"/>
  <c r="A866" i="3"/>
  <c r="A865" i="3"/>
  <c r="A864" i="3"/>
  <c r="A863" i="3"/>
  <c r="A862" i="3"/>
  <c r="A861" i="3"/>
  <c r="A860" i="3"/>
  <c r="A859" i="3"/>
  <c r="A858" i="3"/>
  <c r="A857" i="3"/>
  <c r="A856" i="3"/>
  <c r="A855" i="3"/>
  <c r="A854" i="3"/>
  <c r="A853" i="3"/>
  <c r="A852" i="3"/>
  <c r="A851" i="3"/>
  <c r="A850" i="3"/>
  <c r="A849" i="3"/>
  <c r="A848" i="3"/>
  <c r="A847" i="3"/>
  <c r="A846" i="3"/>
  <c r="A845" i="3"/>
  <c r="A844" i="3"/>
  <c r="A843" i="3"/>
  <c r="A842" i="3"/>
  <c r="A841" i="3"/>
  <c r="A840" i="3"/>
  <c r="A839" i="3"/>
  <c r="A838" i="3"/>
  <c r="A837" i="3"/>
  <c r="A836" i="3"/>
  <c r="A835" i="3"/>
  <c r="A834" i="3"/>
  <c r="A833" i="3"/>
  <c r="A832" i="3"/>
  <c r="A831" i="3"/>
  <c r="A830" i="3"/>
  <c r="A829" i="3"/>
  <c r="A828" i="3"/>
  <c r="A827" i="3"/>
  <c r="A826" i="3"/>
  <c r="A825" i="3"/>
  <c r="A824" i="3"/>
  <c r="A823" i="3"/>
  <c r="A822" i="3"/>
  <c r="A821" i="3"/>
  <c r="A820" i="3"/>
  <c r="A819" i="3"/>
  <c r="A818" i="3"/>
  <c r="A817" i="3"/>
  <c r="A816" i="3"/>
  <c r="A815" i="3"/>
  <c r="A814" i="3"/>
  <c r="A813" i="3"/>
  <c r="A812" i="3"/>
  <c r="A811" i="3"/>
  <c r="A810" i="3"/>
  <c r="A809" i="3"/>
  <c r="A808" i="3"/>
  <c r="A807" i="3"/>
  <c r="A806" i="3"/>
  <c r="A805" i="3"/>
  <c r="A804" i="3"/>
  <c r="A803" i="3"/>
  <c r="A802" i="3"/>
  <c r="A801" i="3"/>
  <c r="A800" i="3"/>
  <c r="A799" i="3"/>
  <c r="A798" i="3"/>
  <c r="A797" i="3"/>
  <c r="A796" i="3"/>
  <c r="A795" i="3"/>
  <c r="A794" i="3"/>
  <c r="A793" i="3"/>
  <c r="A792" i="3"/>
  <c r="A791" i="3"/>
  <c r="A790" i="3"/>
  <c r="A789" i="3"/>
  <c r="A788" i="3"/>
  <c r="A787" i="3"/>
  <c r="A786" i="3"/>
  <c r="A785" i="3"/>
  <c r="A784" i="3"/>
  <c r="A783" i="3"/>
  <c r="A782" i="3"/>
  <c r="A781" i="3"/>
  <c r="A780" i="3"/>
  <c r="A779" i="3"/>
  <c r="A778" i="3"/>
  <c r="A777" i="3"/>
  <c r="A776" i="3"/>
  <c r="A775" i="3"/>
  <c r="A774" i="3"/>
  <c r="A773" i="3"/>
  <c r="A772" i="3"/>
  <c r="A771" i="3"/>
  <c r="A770" i="3"/>
  <c r="A769" i="3"/>
  <c r="A768" i="3"/>
  <c r="A767" i="3"/>
  <c r="A766" i="3"/>
  <c r="A765" i="3"/>
  <c r="A764" i="3"/>
  <c r="A763" i="3"/>
  <c r="A762" i="3"/>
  <c r="A761" i="3"/>
  <c r="A760" i="3"/>
  <c r="A759" i="3"/>
  <c r="A758" i="3"/>
  <c r="A757" i="3"/>
  <c r="A756" i="3"/>
  <c r="A755" i="3"/>
  <c r="A754" i="3"/>
  <c r="A753" i="3"/>
  <c r="A752" i="3"/>
  <c r="A751" i="3"/>
  <c r="A750" i="3"/>
  <c r="A749" i="3"/>
  <c r="A748" i="3"/>
  <c r="A747" i="3"/>
  <c r="A746" i="3"/>
  <c r="A745" i="3"/>
  <c r="A744" i="3"/>
  <c r="A743" i="3"/>
  <c r="A742" i="3"/>
  <c r="A741" i="3"/>
  <c r="A740" i="3"/>
  <c r="A739" i="3"/>
  <c r="A738" i="3"/>
  <c r="A737" i="3"/>
  <c r="A736" i="3"/>
  <c r="A735" i="3"/>
  <c r="A734" i="3"/>
  <c r="A733" i="3"/>
  <c r="A732" i="3"/>
  <c r="A731" i="3"/>
  <c r="A730" i="3"/>
  <c r="A729" i="3"/>
  <c r="A728" i="3"/>
  <c r="A727" i="3"/>
  <c r="A726" i="3"/>
  <c r="A725" i="3"/>
  <c r="A724" i="3"/>
  <c r="A723" i="3"/>
  <c r="A722" i="3"/>
  <c r="A721" i="3"/>
  <c r="A720" i="3"/>
  <c r="A719" i="3"/>
  <c r="A718" i="3"/>
  <c r="A717" i="3"/>
  <c r="A716" i="3"/>
  <c r="A715" i="3"/>
  <c r="A714" i="3"/>
  <c r="A713" i="3"/>
  <c r="A712" i="3"/>
  <c r="A711" i="3"/>
  <c r="A710" i="3"/>
  <c r="A709" i="3"/>
  <c r="A708" i="3"/>
  <c r="A707" i="3"/>
  <c r="A706" i="3"/>
  <c r="A705" i="3"/>
  <c r="A704" i="3"/>
  <c r="A703" i="3"/>
  <c r="A702" i="3"/>
  <c r="A701" i="3"/>
  <c r="A700" i="3"/>
  <c r="A699" i="3"/>
  <c r="A698" i="3"/>
  <c r="A697" i="3"/>
  <c r="A696" i="3"/>
  <c r="A695" i="3"/>
  <c r="A694" i="3"/>
  <c r="A693" i="3"/>
  <c r="A692" i="3"/>
  <c r="A691" i="3"/>
  <c r="A690" i="3"/>
  <c r="A689" i="3"/>
  <c r="A688" i="3"/>
  <c r="A687" i="3"/>
  <c r="A686" i="3"/>
  <c r="A685" i="3"/>
  <c r="A684" i="3"/>
  <c r="A683" i="3"/>
  <c r="A682" i="3"/>
  <c r="A681" i="3"/>
  <c r="A680" i="3"/>
  <c r="A679" i="3"/>
  <c r="A678" i="3"/>
  <c r="A677" i="3"/>
  <c r="A676" i="3"/>
  <c r="A675" i="3"/>
  <c r="A674" i="3"/>
  <c r="A673" i="3"/>
  <c r="A672" i="3"/>
  <c r="A671" i="3"/>
  <c r="A670" i="3"/>
  <c r="A669" i="3"/>
  <c r="A668" i="3"/>
  <c r="A667" i="3"/>
  <c r="A666" i="3"/>
  <c r="A665" i="3"/>
  <c r="A664" i="3"/>
  <c r="A663" i="3"/>
  <c r="A662" i="3"/>
  <c r="A661" i="3"/>
  <c r="A660" i="3"/>
  <c r="A659" i="3"/>
  <c r="A658" i="3"/>
  <c r="A657" i="3"/>
  <c r="A656" i="3"/>
  <c r="A655" i="3"/>
  <c r="A654" i="3"/>
  <c r="A653" i="3"/>
  <c r="A652" i="3"/>
  <c r="A651" i="3"/>
  <c r="A650" i="3"/>
  <c r="A649" i="3"/>
  <c r="A648" i="3"/>
  <c r="A647" i="3"/>
  <c r="A646" i="3"/>
  <c r="A645" i="3"/>
  <c r="A644" i="3"/>
  <c r="A643" i="3"/>
  <c r="A642" i="3"/>
  <c r="A641" i="3"/>
  <c r="A640" i="3"/>
  <c r="A639" i="3"/>
  <c r="A638" i="3"/>
  <c r="A637" i="3"/>
  <c r="A636" i="3"/>
  <c r="A635" i="3"/>
  <c r="A634" i="3"/>
  <c r="A633" i="3"/>
  <c r="A632" i="3"/>
  <c r="A631" i="3"/>
  <c r="A630" i="3"/>
  <c r="A629" i="3"/>
  <c r="A628" i="3"/>
  <c r="A627" i="3"/>
  <c r="A626" i="3"/>
  <c r="A625" i="3"/>
  <c r="A624" i="3"/>
  <c r="A623" i="3"/>
  <c r="A622" i="3"/>
  <c r="A621" i="3"/>
  <c r="A620" i="3"/>
  <c r="A619" i="3"/>
  <c r="A618" i="3"/>
  <c r="A617" i="3"/>
  <c r="A616" i="3"/>
  <c r="A615" i="3"/>
  <c r="A614" i="3"/>
  <c r="A613" i="3"/>
  <c r="A612" i="3"/>
  <c r="A611" i="3"/>
  <c r="A610" i="3"/>
  <c r="A609" i="3"/>
  <c r="A608" i="3"/>
  <c r="A607" i="3"/>
  <c r="A606" i="3"/>
  <c r="A605" i="3"/>
  <c r="A604" i="3"/>
  <c r="A603" i="3"/>
  <c r="A602" i="3"/>
  <c r="A601" i="3"/>
  <c r="A600" i="3"/>
  <c r="A599" i="3"/>
  <c r="A598" i="3"/>
  <c r="A597" i="3"/>
  <c r="A596" i="3"/>
  <c r="A595" i="3"/>
  <c r="A594" i="3"/>
  <c r="A593" i="3"/>
  <c r="A592" i="3"/>
  <c r="A591" i="3"/>
  <c r="A590" i="3"/>
  <c r="A589" i="3"/>
  <c r="A588" i="3"/>
  <c r="A587" i="3"/>
  <c r="A586" i="3"/>
  <c r="A585" i="3"/>
  <c r="A584" i="3"/>
  <c r="A583" i="3"/>
  <c r="A582" i="3"/>
  <c r="A581" i="3"/>
  <c r="A580" i="3"/>
  <c r="A579" i="3"/>
  <c r="A578" i="3"/>
  <c r="A577" i="3"/>
  <c r="A576" i="3"/>
  <c r="A575" i="3"/>
  <c r="A574" i="3"/>
  <c r="A573" i="3"/>
  <c r="A572" i="3"/>
  <c r="A571" i="3"/>
  <c r="A570" i="3"/>
  <c r="A569" i="3"/>
  <c r="A568" i="3"/>
  <c r="A567" i="3"/>
  <c r="A566" i="3"/>
  <c r="A565" i="3"/>
  <c r="A564" i="3"/>
  <c r="A563" i="3"/>
  <c r="A562" i="3"/>
  <c r="A561" i="3"/>
  <c r="A560" i="3"/>
  <c r="A559" i="3"/>
  <c r="A558" i="3"/>
  <c r="A557" i="3"/>
  <c r="A556" i="3"/>
  <c r="A555" i="3"/>
  <c r="A554" i="3"/>
  <c r="A553" i="3"/>
  <c r="A552" i="3"/>
  <c r="A551" i="3"/>
  <c r="A550" i="3"/>
  <c r="A549" i="3"/>
  <c r="A548" i="3"/>
  <c r="A547" i="3"/>
  <c r="A546" i="3"/>
  <c r="A545" i="3"/>
  <c r="A544" i="3"/>
  <c r="A543" i="3"/>
  <c r="A542" i="3"/>
  <c r="A541" i="3"/>
  <c r="A540" i="3"/>
  <c r="A539" i="3"/>
  <c r="A538" i="3"/>
  <c r="A537" i="3"/>
  <c r="A536" i="3"/>
  <c r="A535" i="3"/>
  <c r="A534" i="3"/>
  <c r="A533" i="3"/>
  <c r="A532" i="3"/>
  <c r="A531" i="3"/>
  <c r="A530" i="3"/>
  <c r="A529" i="3"/>
  <c r="A528" i="3"/>
  <c r="A527" i="3"/>
  <c r="A526" i="3"/>
  <c r="A525" i="3"/>
  <c r="A524" i="3"/>
  <c r="A523" i="3"/>
  <c r="A522" i="3"/>
  <c r="A521" i="3"/>
  <c r="A520" i="3"/>
  <c r="A519" i="3"/>
  <c r="A518" i="3"/>
  <c r="A517" i="3"/>
  <c r="A516" i="3"/>
  <c r="A515" i="3"/>
  <c r="A514" i="3"/>
  <c r="A513" i="3"/>
  <c r="A512" i="3"/>
  <c r="A511" i="3"/>
  <c r="A510" i="3"/>
  <c r="A509" i="3"/>
  <c r="A508" i="3"/>
  <c r="A507" i="3"/>
  <c r="A506" i="3"/>
  <c r="A505" i="3"/>
  <c r="A504" i="3"/>
  <c r="A503" i="3"/>
  <c r="A502" i="3"/>
  <c r="A501" i="3"/>
  <c r="A500" i="3"/>
  <c r="A499" i="3"/>
  <c r="A498" i="3"/>
  <c r="A497" i="3"/>
  <c r="A496" i="3"/>
  <c r="A495" i="3"/>
  <c r="A494" i="3"/>
  <c r="A493" i="3"/>
  <c r="A492" i="3"/>
  <c r="A491" i="3"/>
  <c r="A490" i="3"/>
  <c r="A489" i="3"/>
  <c r="A488" i="3"/>
  <c r="A487" i="3"/>
  <c r="A486" i="3"/>
  <c r="A485" i="3"/>
  <c r="A484" i="3"/>
  <c r="A483" i="3"/>
  <c r="A482" i="3"/>
  <c r="A481" i="3"/>
  <c r="A480" i="3"/>
  <c r="A479" i="3"/>
  <c r="A478" i="3"/>
  <c r="A477" i="3"/>
  <c r="A476" i="3"/>
  <c r="A475" i="3"/>
  <c r="A474" i="3"/>
  <c r="A473" i="3"/>
  <c r="A472" i="3"/>
  <c r="A471" i="3"/>
  <c r="A470" i="3"/>
  <c r="A469" i="3"/>
  <c r="A468" i="3"/>
  <c r="A467" i="3"/>
  <c r="A466" i="3"/>
  <c r="A465" i="3"/>
  <c r="A464" i="3"/>
  <c r="A463" i="3"/>
  <c r="A462" i="3"/>
  <c r="A461" i="3"/>
  <c r="A460" i="3"/>
  <c r="A459" i="3"/>
  <c r="A458" i="3"/>
  <c r="A457" i="3"/>
  <c r="A456" i="3"/>
  <c r="A455" i="3"/>
  <c r="A454" i="3"/>
  <c r="A453" i="3"/>
  <c r="A452" i="3"/>
  <c r="A451" i="3"/>
  <c r="A450" i="3"/>
  <c r="A449" i="3"/>
  <c r="A448" i="3"/>
  <c r="A447" i="3"/>
  <c r="A446" i="3"/>
  <c r="A445" i="3"/>
  <c r="A444" i="3"/>
  <c r="A443" i="3"/>
  <c r="A442" i="3"/>
  <c r="A441" i="3"/>
  <c r="A440" i="3"/>
  <c r="A439" i="3"/>
  <c r="A438" i="3"/>
  <c r="A437" i="3"/>
  <c r="A436" i="3"/>
  <c r="A435" i="3"/>
  <c r="A434" i="3"/>
  <c r="A433" i="3"/>
  <c r="A432" i="3"/>
  <c r="A431" i="3"/>
  <c r="A430" i="3"/>
  <c r="A429" i="3"/>
  <c r="A428" i="3"/>
  <c r="A427" i="3"/>
  <c r="A426" i="3"/>
  <c r="A425" i="3"/>
  <c r="A424" i="3"/>
  <c r="A423" i="3"/>
  <c r="A422" i="3"/>
  <c r="A421" i="3"/>
  <c r="A420" i="3"/>
  <c r="A419" i="3"/>
  <c r="A418" i="3"/>
  <c r="A417" i="3"/>
  <c r="A416" i="3"/>
  <c r="A415" i="3"/>
  <c r="A414" i="3"/>
  <c r="A413" i="3"/>
  <c r="A412" i="3"/>
  <c r="A411" i="3"/>
  <c r="A410" i="3"/>
  <c r="A409" i="3"/>
  <c r="A408" i="3"/>
  <c r="A407" i="3"/>
  <c r="A406" i="3"/>
  <c r="A405" i="3"/>
  <c r="A404" i="3"/>
  <c r="A403" i="3"/>
  <c r="A402" i="3"/>
  <c r="A401" i="3"/>
  <c r="A400" i="3"/>
  <c r="A399" i="3"/>
  <c r="A398" i="3"/>
  <c r="A397" i="3"/>
  <c r="A396" i="3"/>
  <c r="A395" i="3"/>
  <c r="A394" i="3"/>
  <c r="A393" i="3"/>
  <c r="A392" i="3"/>
  <c r="A391" i="3"/>
  <c r="A390" i="3"/>
  <c r="A389" i="3"/>
  <c r="A388" i="3"/>
  <c r="A387" i="3"/>
  <c r="A386" i="3"/>
  <c r="A385" i="3"/>
  <c r="A384" i="3"/>
  <c r="A383" i="3"/>
  <c r="A382" i="3"/>
  <c r="A381" i="3"/>
  <c r="A380" i="3"/>
  <c r="A379" i="3"/>
  <c r="A378" i="3"/>
  <c r="A377" i="3"/>
  <c r="A376" i="3"/>
  <c r="A375" i="3"/>
  <c r="A374" i="3"/>
  <c r="A373" i="3"/>
  <c r="A372" i="3"/>
  <c r="A371" i="3"/>
  <c r="A370" i="3"/>
  <c r="A369" i="3"/>
  <c r="A368" i="3"/>
  <c r="A367" i="3"/>
  <c r="A366" i="3"/>
  <c r="A365" i="3"/>
  <c r="A364" i="3"/>
  <c r="A363" i="3"/>
  <c r="A362" i="3"/>
  <c r="A361" i="3"/>
  <c r="A360" i="3"/>
  <c r="A359" i="3"/>
  <c r="A358" i="3"/>
  <c r="A357" i="3"/>
  <c r="A356" i="3"/>
  <c r="A355" i="3"/>
  <c r="A354" i="3"/>
  <c r="A353" i="3"/>
  <c r="A352" i="3"/>
  <c r="A351" i="3"/>
  <c r="A350" i="3"/>
  <c r="A349" i="3"/>
  <c r="A348" i="3"/>
  <c r="A347" i="3"/>
  <c r="A346" i="3"/>
  <c r="A345" i="3"/>
  <c r="A344" i="3"/>
  <c r="A343" i="3"/>
  <c r="A342" i="3"/>
  <c r="A341" i="3"/>
  <c r="A340" i="3"/>
  <c r="A339" i="3"/>
  <c r="A338" i="3"/>
  <c r="A337" i="3"/>
  <c r="A336" i="3"/>
  <c r="A335" i="3"/>
  <c r="A334" i="3"/>
  <c r="A333" i="3"/>
  <c r="A332" i="3"/>
  <c r="A331" i="3"/>
  <c r="A330" i="3"/>
  <c r="A329" i="3"/>
  <c r="A328" i="3"/>
  <c r="A327" i="3"/>
  <c r="A326" i="3"/>
  <c r="A325" i="3"/>
  <c r="A324" i="3"/>
  <c r="A323" i="3"/>
  <c r="A322" i="3"/>
  <c r="A321" i="3"/>
  <c r="A320" i="3"/>
  <c r="A319" i="3"/>
  <c r="A318" i="3"/>
  <c r="A317" i="3"/>
  <c r="A316" i="3"/>
  <c r="A315" i="3"/>
  <c r="A314" i="3"/>
  <c r="A313" i="3"/>
  <c r="A312" i="3"/>
  <c r="A311" i="3"/>
  <c r="A310" i="3"/>
  <c r="A309" i="3"/>
  <c r="A308" i="3"/>
  <c r="A307" i="3"/>
  <c r="A306" i="3"/>
  <c r="A305" i="3"/>
  <c r="A304" i="3"/>
  <c r="A303" i="3"/>
  <c r="A302" i="3"/>
  <c r="A301" i="3"/>
  <c r="A300" i="3"/>
  <c r="A299" i="3"/>
  <c r="A298" i="3"/>
  <c r="A297" i="3"/>
  <c r="A296" i="3"/>
  <c r="A295" i="3"/>
  <c r="A294" i="3"/>
  <c r="A293" i="3"/>
  <c r="A292" i="3"/>
  <c r="A291" i="3"/>
  <c r="A290" i="3"/>
  <c r="A289" i="3"/>
  <c r="A288" i="3"/>
  <c r="A287" i="3"/>
  <c r="A286" i="3"/>
  <c r="A285" i="3"/>
  <c r="A284" i="3"/>
  <c r="A283" i="3"/>
  <c r="A282" i="3"/>
  <c r="A281" i="3"/>
  <c r="A280" i="3"/>
  <c r="A279" i="3"/>
  <c r="A278" i="3"/>
  <c r="A277" i="3"/>
  <c r="A276" i="3"/>
  <c r="A275" i="3"/>
  <c r="A274" i="3"/>
  <c r="A273" i="3"/>
  <c r="A272" i="3"/>
  <c r="A271" i="3"/>
  <c r="A270" i="3"/>
  <c r="A269" i="3"/>
  <c r="A268" i="3"/>
  <c r="A267" i="3"/>
  <c r="A266" i="3"/>
  <c r="A265" i="3"/>
  <c r="A264" i="3"/>
  <c r="A263" i="3"/>
  <c r="A262" i="3"/>
  <c r="A261" i="3"/>
  <c r="A260" i="3"/>
  <c r="A259" i="3"/>
  <c r="A258" i="3"/>
  <c r="A257" i="3"/>
  <c r="A256" i="3"/>
  <c r="A255" i="3"/>
  <c r="A254" i="3"/>
  <c r="A253" i="3"/>
  <c r="A252" i="3"/>
  <c r="A251" i="3"/>
  <c r="A250" i="3"/>
  <c r="A249" i="3"/>
  <c r="A248" i="3"/>
  <c r="A247" i="3"/>
  <c r="A246" i="3"/>
  <c r="A245" i="3"/>
  <c r="A244" i="3"/>
  <c r="A243" i="3"/>
  <c r="A242" i="3"/>
  <c r="A241" i="3"/>
  <c r="A240" i="3"/>
  <c r="A239" i="3"/>
  <c r="A238" i="3"/>
  <c r="A237" i="3"/>
  <c r="A236" i="3"/>
  <c r="A235" i="3"/>
  <c r="A234" i="3"/>
  <c r="A233" i="3"/>
  <c r="A232" i="3"/>
  <c r="A231" i="3"/>
  <c r="A230" i="3"/>
  <c r="A229" i="3"/>
  <c r="A228" i="3"/>
  <c r="A227" i="3"/>
  <c r="A226" i="3"/>
  <c r="A225" i="3"/>
  <c r="A224" i="3"/>
  <c r="A223" i="3"/>
  <c r="A222" i="3"/>
  <c r="A221" i="3"/>
  <c r="A220" i="3"/>
  <c r="A219" i="3"/>
  <c r="A218" i="3"/>
  <c r="A217" i="3"/>
  <c r="A216" i="3"/>
  <c r="A215" i="3"/>
  <c r="A214" i="3"/>
  <c r="A213" i="3"/>
  <c r="A212" i="3"/>
  <c r="A211" i="3"/>
  <c r="A210" i="3"/>
  <c r="A209" i="3"/>
  <c r="A208" i="3"/>
  <c r="A207" i="3"/>
  <c r="A206" i="3"/>
  <c r="A205" i="3"/>
  <c r="A204" i="3"/>
  <c r="A203" i="3"/>
  <c r="A202" i="3"/>
  <c r="A201" i="3"/>
  <c r="A200" i="3"/>
  <c r="A199" i="3"/>
  <c r="A198" i="3"/>
  <c r="A197" i="3"/>
  <c r="A196" i="3"/>
  <c r="A195" i="3"/>
  <c r="A194" i="3"/>
  <c r="A193" i="3"/>
  <c r="A192" i="3"/>
  <c r="A191" i="3"/>
  <c r="A190" i="3"/>
  <c r="A189" i="3"/>
  <c r="A188" i="3"/>
  <c r="A187" i="3"/>
  <c r="A186" i="3"/>
  <c r="A185" i="3"/>
  <c r="A184" i="3"/>
  <c r="A183" i="3"/>
  <c r="A182" i="3"/>
  <c r="A181" i="3"/>
  <c r="A180" i="3"/>
  <c r="A179" i="3"/>
  <c r="A178" i="3"/>
  <c r="A177" i="3"/>
  <c r="A176" i="3"/>
  <c r="A175" i="3"/>
  <c r="A174" i="3"/>
  <c r="A173" i="3"/>
  <c r="A172" i="3"/>
  <c r="A171" i="3"/>
  <c r="A170" i="3"/>
  <c r="A169" i="3"/>
  <c r="A168" i="3"/>
  <c r="A167" i="3"/>
  <c r="A166" i="3"/>
  <c r="A165" i="3"/>
  <c r="A164" i="3"/>
  <c r="A163" i="3"/>
  <c r="A162" i="3"/>
  <c r="A161" i="3"/>
  <c r="A160" i="3"/>
  <c r="A159" i="3"/>
  <c r="A158" i="3"/>
  <c r="A157" i="3"/>
  <c r="A156" i="3"/>
  <c r="A155" i="3"/>
  <c r="A154" i="3"/>
  <c r="A153" i="3"/>
  <c r="A152" i="3"/>
  <c r="A151" i="3"/>
  <c r="A150" i="3"/>
  <c r="A149" i="3"/>
  <c r="A148" i="3"/>
  <c r="A147" i="3"/>
  <c r="A146" i="3"/>
  <c r="A145" i="3"/>
  <c r="A144" i="3"/>
  <c r="A143" i="3"/>
  <c r="A142" i="3"/>
  <c r="A141" i="3"/>
  <c r="A140" i="3"/>
  <c r="A139" i="3"/>
  <c r="A138" i="3"/>
  <c r="A137" i="3"/>
  <c r="A136" i="3"/>
  <c r="A135" i="3"/>
  <c r="A134" i="3"/>
  <c r="A133" i="3"/>
  <c r="A132" i="3"/>
  <c r="A131" i="3"/>
  <c r="A130" i="3"/>
  <c r="A129" i="3"/>
  <c r="A128" i="3"/>
  <c r="A127" i="3"/>
  <c r="A126" i="3"/>
  <c r="A125" i="3"/>
  <c r="A124" i="3"/>
  <c r="A123" i="3"/>
  <c r="A122" i="3"/>
  <c r="A121" i="3"/>
  <c r="A120" i="3"/>
  <c r="A119" i="3"/>
  <c r="A118" i="3"/>
  <c r="A117" i="3"/>
  <c r="A116" i="3"/>
  <c r="A115" i="3"/>
  <c r="A114" i="3"/>
  <c r="A113" i="3"/>
  <c r="A112" i="3"/>
  <c r="A111" i="3"/>
  <c r="A110" i="3"/>
  <c r="A109" i="3"/>
  <c r="A108" i="3"/>
  <c r="A107" i="3"/>
  <c r="A106" i="3"/>
  <c r="A105" i="3"/>
  <c r="A104" i="3"/>
  <c r="A103" i="3"/>
  <c r="A102" i="3"/>
  <c r="A101" i="3"/>
  <c r="A100" i="3"/>
  <c r="A99" i="3"/>
  <c r="A98" i="3"/>
  <c r="A97" i="3"/>
  <c r="A96" i="3"/>
  <c r="A95" i="3"/>
  <c r="A94" i="3"/>
  <c r="A93" i="3"/>
  <c r="A92" i="3"/>
  <c r="A91" i="3"/>
  <c r="A90" i="3"/>
  <c r="A89" i="3"/>
  <c r="A88" i="3"/>
  <c r="A87" i="3"/>
  <c r="A86" i="3"/>
  <c r="A85" i="3"/>
  <c r="A84" i="3"/>
  <c r="A83" i="3"/>
  <c r="A82" i="3"/>
  <c r="A81" i="3"/>
  <c r="A80" i="3"/>
  <c r="A79" i="3"/>
  <c r="A78" i="3"/>
  <c r="A77" i="3"/>
  <c r="A76" i="3"/>
  <c r="A75" i="3"/>
  <c r="A74" i="3"/>
  <c r="A73" i="3"/>
  <c r="A72" i="3"/>
  <c r="A71" i="3"/>
  <c r="A70" i="3"/>
  <c r="A69" i="3"/>
  <c r="A68" i="3"/>
  <c r="A67" i="3"/>
  <c r="A66" i="3"/>
  <c r="A65" i="3"/>
  <c r="A64" i="3"/>
  <c r="A63" i="3"/>
  <c r="A62" i="3"/>
  <c r="A61" i="3"/>
  <c r="A60" i="3"/>
  <c r="A59" i="3"/>
  <c r="A58" i="3"/>
  <c r="A57" i="3"/>
  <c r="A56" i="3"/>
  <c r="A55" i="3"/>
  <c r="A54" i="3"/>
  <c r="A53" i="3"/>
  <c r="A52" i="3"/>
  <c r="A51" i="3"/>
  <c r="A50" i="3"/>
  <c r="A49" i="3"/>
  <c r="A48" i="3"/>
  <c r="A47" i="3"/>
  <c r="A46" i="3"/>
  <c r="A45" i="3"/>
  <c r="A44" i="3"/>
  <c r="A43" i="3"/>
  <c r="A42" i="3"/>
  <c r="A41" i="3"/>
  <c r="A40" i="3"/>
  <c r="A39" i="3"/>
  <c r="A38" i="3"/>
  <c r="A37" i="3"/>
  <c r="A36" i="3"/>
  <c r="A35" i="3"/>
  <c r="A34" i="3"/>
  <c r="A33" i="3"/>
  <c r="A32" i="3"/>
  <c r="A31" i="3"/>
  <c r="A30" i="3"/>
  <c r="A29" i="3"/>
  <c r="A28" i="3"/>
  <c r="A27" i="3"/>
  <c r="A26" i="3"/>
  <c r="A25" i="3"/>
  <c r="A24" i="3"/>
  <c r="A23" i="3"/>
  <c r="A22" i="3"/>
  <c r="A21" i="3"/>
  <c r="A20" i="3"/>
  <c r="A19" i="3"/>
  <c r="A18" i="3"/>
  <c r="A17" i="3"/>
  <c r="A16" i="3"/>
  <c r="A15" i="3"/>
  <c r="A14" i="3"/>
  <c r="A13" i="3"/>
  <c r="A12" i="3"/>
  <c r="A11" i="3"/>
  <c r="A10" i="3"/>
  <c r="A9" i="3"/>
  <c r="A8" i="3"/>
  <c r="A7" i="3"/>
  <c r="A6" i="3"/>
  <c r="A5" i="3"/>
  <c r="A4" i="3"/>
  <c r="A3" i="3"/>
  <c r="A2" i="3"/>
  <c r="A162" i="2"/>
  <c r="C162" i="2" s="1"/>
  <c r="C161" i="2"/>
  <c r="A161" i="2"/>
  <c r="A160" i="2"/>
  <c r="C160" i="2" s="1"/>
  <c r="C159" i="2"/>
  <c r="A159" i="2"/>
  <c r="A158" i="2"/>
  <c r="C158" i="2" s="1"/>
  <c r="C157" i="2"/>
  <c r="A157" i="2"/>
  <c r="A156" i="2"/>
  <c r="C156" i="2" s="1"/>
  <c r="C155" i="2"/>
  <c r="A155" i="2"/>
  <c r="A154" i="2"/>
  <c r="C154" i="2" s="1"/>
  <c r="C153" i="2"/>
  <c r="A153" i="2"/>
  <c r="A152" i="2"/>
  <c r="C152" i="2" s="1"/>
  <c r="C151" i="2"/>
  <c r="A151" i="2"/>
  <c r="A150" i="2"/>
  <c r="C150" i="2" s="1"/>
  <c r="C149" i="2"/>
  <c r="A149" i="2"/>
  <c r="A148" i="2"/>
  <c r="C148" i="2" s="1"/>
  <c r="C147" i="2"/>
  <c r="A147" i="2"/>
  <c r="A146" i="2"/>
  <c r="C146" i="2" s="1"/>
  <c r="C145" i="2"/>
  <c r="A145" i="2"/>
  <c r="A144" i="2"/>
  <c r="C144" i="2" s="1"/>
  <c r="C143" i="2"/>
  <c r="A143" i="2"/>
  <c r="A142" i="2"/>
  <c r="C142" i="2" s="1"/>
  <c r="C141" i="2"/>
  <c r="A141" i="2"/>
  <c r="A140" i="2"/>
  <c r="C140" i="2" s="1"/>
  <c r="C139" i="2"/>
  <c r="A139" i="2"/>
  <c r="A138" i="2"/>
  <c r="C138" i="2" s="1"/>
  <c r="C137" i="2"/>
  <c r="A137" i="2"/>
  <c r="A136" i="2"/>
  <c r="C136" i="2" s="1"/>
  <c r="C135" i="2"/>
  <c r="A135" i="2"/>
  <c r="A134" i="2"/>
  <c r="C134" i="2" s="1"/>
  <c r="C133" i="2"/>
  <c r="A133" i="2"/>
  <c r="A132" i="2"/>
  <c r="C132" i="2" s="1"/>
  <c r="C131" i="2"/>
  <c r="A131" i="2"/>
  <c r="A130" i="2"/>
  <c r="C130" i="2" s="1"/>
  <c r="C129" i="2"/>
  <c r="A129" i="2"/>
  <c r="A128" i="2"/>
  <c r="C128" i="2" s="1"/>
  <c r="C127" i="2"/>
  <c r="A127" i="2"/>
  <c r="A126" i="2"/>
  <c r="C126" i="2" s="1"/>
  <c r="C125" i="2"/>
  <c r="A125" i="2"/>
  <c r="A124" i="2"/>
  <c r="C124" i="2" s="1"/>
  <c r="C123" i="2"/>
  <c r="A123" i="2"/>
  <c r="A122" i="2"/>
  <c r="C122" i="2" s="1"/>
  <c r="C121" i="2"/>
  <c r="A121" i="2"/>
  <c r="A120" i="2"/>
  <c r="C120" i="2" s="1"/>
  <c r="C119" i="2"/>
  <c r="A119" i="2"/>
  <c r="A118" i="2"/>
  <c r="C118" i="2" s="1"/>
  <c r="C117" i="2"/>
  <c r="A117" i="2"/>
  <c r="A116" i="2"/>
  <c r="C116" i="2" s="1"/>
  <c r="C115" i="2"/>
  <c r="A115" i="2"/>
  <c r="A114" i="2"/>
  <c r="C114" i="2" s="1"/>
  <c r="C113" i="2"/>
  <c r="A113" i="2"/>
  <c r="A112" i="2"/>
  <c r="C112" i="2" s="1"/>
  <c r="C111" i="2"/>
  <c r="A111" i="2"/>
  <c r="A110" i="2"/>
  <c r="C110" i="2" s="1"/>
  <c r="C109" i="2"/>
  <c r="A109" i="2"/>
  <c r="A108" i="2"/>
  <c r="C108" i="2" s="1"/>
  <c r="C107" i="2"/>
  <c r="A107" i="2"/>
  <c r="A106" i="2"/>
  <c r="C106" i="2" s="1"/>
  <c r="C105" i="2"/>
  <c r="A105" i="2"/>
  <c r="A104" i="2"/>
  <c r="C104" i="2" s="1"/>
  <c r="C103" i="2"/>
  <c r="A103" i="2"/>
  <c r="A102" i="2"/>
  <c r="C102" i="2" s="1"/>
  <c r="C101" i="2"/>
  <c r="A101" i="2"/>
  <c r="A100" i="2"/>
  <c r="C100" i="2" s="1"/>
  <c r="C99" i="2"/>
  <c r="A99" i="2"/>
  <c r="A98" i="2"/>
  <c r="C98" i="2" s="1"/>
  <c r="C97" i="2"/>
  <c r="A97" i="2"/>
  <c r="A96" i="2"/>
  <c r="C96" i="2" s="1"/>
  <c r="C95" i="2"/>
  <c r="A95" i="2"/>
  <c r="A94" i="2"/>
  <c r="C94" i="2" s="1"/>
  <c r="C93" i="2"/>
  <c r="A93" i="2"/>
  <c r="A92" i="2"/>
  <c r="C92" i="2" s="1"/>
  <c r="C91" i="2"/>
  <c r="A91" i="2"/>
  <c r="A90" i="2"/>
  <c r="C90" i="2" s="1"/>
  <c r="C89" i="2"/>
  <c r="A89" i="2"/>
  <c r="A88" i="2"/>
  <c r="C88" i="2" s="1"/>
  <c r="C87" i="2"/>
  <c r="A87" i="2"/>
  <c r="A86" i="2"/>
  <c r="C86" i="2" s="1"/>
  <c r="C85" i="2"/>
  <c r="A85" i="2"/>
  <c r="A84" i="2"/>
  <c r="C84" i="2" s="1"/>
  <c r="C83" i="2"/>
  <c r="A83" i="2"/>
  <c r="A82" i="2"/>
  <c r="C82" i="2" s="1"/>
  <c r="C81" i="2"/>
  <c r="A81" i="2"/>
  <c r="A80" i="2"/>
  <c r="C80" i="2" s="1"/>
  <c r="C79" i="2"/>
  <c r="A79" i="2"/>
  <c r="A78" i="2"/>
  <c r="C78" i="2" s="1"/>
  <c r="C77" i="2"/>
  <c r="A77" i="2"/>
  <c r="A76" i="2"/>
  <c r="C76" i="2" s="1"/>
  <c r="C75" i="2"/>
  <c r="A75" i="2"/>
  <c r="A74" i="2"/>
  <c r="C74" i="2" s="1"/>
  <c r="C73" i="2"/>
  <c r="A73" i="2"/>
  <c r="A72" i="2"/>
  <c r="C72" i="2" s="1"/>
  <c r="C71" i="2"/>
  <c r="A71" i="2"/>
  <c r="A70" i="2"/>
  <c r="C70" i="2" s="1"/>
  <c r="C69" i="2"/>
  <c r="A69" i="2"/>
  <c r="A68" i="2"/>
  <c r="C68" i="2" s="1"/>
  <c r="C67" i="2"/>
  <c r="A67" i="2"/>
  <c r="A66" i="2"/>
  <c r="C66" i="2" s="1"/>
  <c r="C65" i="2"/>
  <c r="A65" i="2"/>
  <c r="A64" i="2"/>
  <c r="C64" i="2" s="1"/>
  <c r="C63" i="2"/>
  <c r="A63" i="2"/>
  <c r="A62" i="2"/>
  <c r="C62" i="2" s="1"/>
  <c r="C61" i="2"/>
  <c r="A61" i="2"/>
  <c r="A60" i="2"/>
  <c r="C60" i="2" s="1"/>
  <c r="C59" i="2"/>
  <c r="A59" i="2"/>
  <c r="A58" i="2"/>
  <c r="C58" i="2" s="1"/>
  <c r="C57" i="2"/>
  <c r="A57" i="2"/>
  <c r="A56" i="2"/>
  <c r="C56" i="2" s="1"/>
  <c r="C55" i="2"/>
  <c r="A55" i="2"/>
  <c r="A54" i="2"/>
  <c r="C54" i="2" s="1"/>
  <c r="C53" i="2"/>
  <c r="A53" i="2"/>
  <c r="A52" i="2"/>
  <c r="C52" i="2" s="1"/>
  <c r="C51" i="2"/>
  <c r="A51" i="2"/>
  <c r="A50" i="2"/>
  <c r="C50" i="2" s="1"/>
  <c r="C49" i="2"/>
  <c r="A49" i="2"/>
  <c r="A48" i="2"/>
  <c r="C48" i="2" s="1"/>
  <c r="C47" i="2"/>
  <c r="A47" i="2"/>
  <c r="A46" i="2"/>
  <c r="C46" i="2" s="1"/>
  <c r="C45" i="2"/>
  <c r="A45" i="2"/>
  <c r="A44" i="2"/>
  <c r="C44" i="2" s="1"/>
  <c r="C43" i="2"/>
  <c r="A43" i="2"/>
  <c r="A42" i="2"/>
  <c r="C42" i="2" s="1"/>
  <c r="C41" i="2"/>
  <c r="A41" i="2"/>
  <c r="A40" i="2"/>
  <c r="C40" i="2" s="1"/>
  <c r="C39" i="2"/>
  <c r="A39" i="2"/>
  <c r="A38" i="2"/>
  <c r="C38" i="2" s="1"/>
  <c r="C37" i="2"/>
  <c r="A37" i="2"/>
  <c r="A36" i="2"/>
  <c r="C36" i="2" s="1"/>
  <c r="C35" i="2"/>
  <c r="A35" i="2"/>
  <c r="A34" i="2"/>
  <c r="C34" i="2" s="1"/>
  <c r="C33" i="2"/>
  <c r="A33" i="2"/>
  <c r="A32" i="2"/>
  <c r="C32" i="2" s="1"/>
  <c r="C31" i="2"/>
  <c r="A31" i="2"/>
  <c r="A30" i="2"/>
  <c r="C30" i="2" s="1"/>
  <c r="C29" i="2"/>
  <c r="A29" i="2"/>
  <c r="A28" i="2"/>
  <c r="C28" i="2" s="1"/>
  <c r="C27" i="2"/>
  <c r="A27" i="2"/>
  <c r="A26" i="2"/>
  <c r="C26" i="2" s="1"/>
  <c r="C25" i="2"/>
  <c r="A25" i="2"/>
  <c r="A24" i="2"/>
  <c r="C24" i="2" s="1"/>
  <c r="C23" i="2"/>
  <c r="A23" i="2"/>
  <c r="A22" i="2"/>
  <c r="C21" i="2"/>
  <c r="A21" i="2"/>
  <c r="A20" i="2"/>
  <c r="C19" i="2"/>
  <c r="A19" i="2"/>
  <c r="A18" i="2"/>
  <c r="C17" i="2"/>
  <c r="A17" i="2"/>
  <c r="A16" i="2"/>
  <c r="C15" i="2"/>
  <c r="A15" i="2"/>
  <c r="A14" i="2"/>
  <c r="C13" i="2"/>
  <c r="A13" i="2"/>
  <c r="A12" i="2"/>
  <c r="C11" i="2"/>
  <c r="A11" i="2"/>
  <c r="A10" i="2"/>
  <c r="C9" i="2"/>
  <c r="A9" i="2"/>
  <c r="A8" i="2"/>
  <c r="C7" i="2"/>
  <c r="A7" i="2"/>
  <c r="A6" i="2"/>
  <c r="C6" i="2" s="1"/>
  <c r="C5" i="2"/>
  <c r="A5" i="2"/>
  <c r="C4" i="2"/>
  <c r="A4" i="2"/>
  <c r="A3" i="2"/>
  <c r="F2" i="2"/>
  <c r="C2" i="2"/>
  <c r="A2" i="2"/>
  <c r="A166" i="1"/>
  <c r="A165" i="1"/>
  <c r="A164" i="1"/>
  <c r="A163" i="1"/>
  <c r="A162" i="1"/>
  <c r="A161" i="1"/>
  <c r="A160" i="1"/>
  <c r="A159" i="1"/>
  <c r="A158" i="1"/>
  <c r="A157" i="1"/>
  <c r="A156" i="1"/>
  <c r="A155" i="1"/>
  <c r="A154" i="1"/>
  <c r="A153" i="1"/>
  <c r="A152" i="1"/>
  <c r="A151" i="1"/>
  <c r="A150" i="1"/>
  <c r="A149" i="1"/>
  <c r="A148" i="1"/>
  <c r="A147" i="1"/>
  <c r="A146" i="1"/>
  <c r="A145" i="1"/>
  <c r="A144" i="1"/>
  <c r="A143" i="1"/>
  <c r="A142" i="1"/>
  <c r="A141" i="1"/>
  <c r="A140" i="1"/>
  <c r="A139" i="1"/>
  <c r="A138" i="1"/>
  <c r="A137" i="1"/>
  <c r="A136" i="1"/>
  <c r="A135" i="1"/>
  <c r="A134" i="1"/>
  <c r="A133" i="1"/>
  <c r="A132" i="1"/>
  <c r="A131" i="1"/>
  <c r="A130" i="1"/>
  <c r="A129" i="1"/>
  <c r="A128" i="1"/>
  <c r="A127" i="1"/>
  <c r="A126" i="1"/>
  <c r="A125" i="1"/>
  <c r="A124" i="1"/>
  <c r="A123" i="1"/>
  <c r="A122" i="1"/>
  <c r="A121" i="1"/>
  <c r="A120" i="1"/>
  <c r="A119" i="1"/>
  <c r="A118" i="1"/>
  <c r="A117" i="1"/>
  <c r="A116" i="1"/>
  <c r="A115" i="1"/>
  <c r="A114" i="1"/>
  <c r="A113" i="1"/>
  <c r="A112" i="1"/>
  <c r="A111" i="1"/>
  <c r="A110" i="1"/>
  <c r="A109" i="1"/>
  <c r="A108" i="1"/>
  <c r="A107" i="1"/>
  <c r="A106" i="1"/>
  <c r="A105" i="1"/>
  <c r="A104" i="1"/>
  <c r="A103" i="1"/>
  <c r="A102" i="1"/>
  <c r="A101" i="1"/>
  <c r="A100" i="1"/>
  <c r="A99" i="1"/>
  <c r="A98" i="1"/>
  <c r="A97" i="1"/>
  <c r="A96" i="1"/>
  <c r="A95" i="1"/>
  <c r="A94" i="1"/>
  <c r="A93" i="1"/>
  <c r="A92" i="1"/>
  <c r="A91" i="1"/>
  <c r="A90" i="1"/>
  <c r="A89" i="1"/>
  <c r="A88" i="1"/>
  <c r="A87" i="1"/>
  <c r="A86" i="1"/>
  <c r="A85" i="1"/>
  <c r="A84" i="1"/>
  <c r="A83" i="1"/>
  <c r="A82" i="1"/>
  <c r="A81" i="1"/>
  <c r="A80" i="1"/>
  <c r="A79" i="1"/>
  <c r="A78" i="1"/>
  <c r="A77" i="1"/>
  <c r="A76" i="1"/>
  <c r="A75" i="1"/>
  <c r="A74" i="1"/>
  <c r="A73" i="1"/>
  <c r="A72" i="1"/>
  <c r="A71" i="1"/>
  <c r="A70" i="1"/>
  <c r="A69" i="1"/>
  <c r="A68" i="1"/>
  <c r="A67" i="1"/>
  <c r="A66" i="1"/>
  <c r="G65" i="1"/>
  <c r="H65" i="1" s="1"/>
  <c r="A65" i="1"/>
  <c r="A64" i="1"/>
  <c r="A63" i="1"/>
  <c r="A62" i="1"/>
  <c r="A61" i="1"/>
  <c r="J60" i="1"/>
  <c r="K60" i="1" s="1"/>
  <c r="A60" i="1"/>
  <c r="A59" i="1"/>
  <c r="A58" i="1"/>
  <c r="A57" i="1"/>
  <c r="A56" i="1"/>
  <c r="A55" i="1"/>
  <c r="A54" i="1"/>
  <c r="A53" i="1"/>
  <c r="A52" i="1"/>
  <c r="A51" i="1"/>
  <c r="A50" i="1"/>
  <c r="B50" i="1" s="1"/>
  <c r="A49" i="1"/>
  <c r="A48" i="1"/>
  <c r="A47" i="1"/>
  <c r="A46" i="1"/>
  <c r="A45" i="1"/>
  <c r="A44" i="1"/>
  <c r="A43" i="1"/>
  <c r="A42" i="1"/>
  <c r="A41" i="1"/>
  <c r="A40" i="1"/>
  <c r="P39" i="1"/>
  <c r="Q39" i="1" s="1"/>
  <c r="A39" i="1"/>
  <c r="A38" i="1"/>
  <c r="A37" i="1"/>
  <c r="A36" i="1"/>
  <c r="A35" i="1"/>
  <c r="B35" i="1" s="1"/>
  <c r="AN34" i="1"/>
  <c r="AO34" i="1" s="1"/>
  <c r="A34" i="1"/>
  <c r="A33" i="1"/>
  <c r="A32" i="1"/>
  <c r="A31" i="1"/>
  <c r="S30" i="1"/>
  <c r="T30" i="1" s="1"/>
  <c r="A30" i="1"/>
  <c r="A29" i="1"/>
  <c r="M28" i="1"/>
  <c r="N28" i="1" s="1"/>
  <c r="A28" i="1"/>
  <c r="A27" i="1"/>
  <c r="A26" i="1"/>
  <c r="V25" i="1"/>
  <c r="W25" i="1" s="1"/>
  <c r="B25" i="1"/>
  <c r="A25" i="1"/>
  <c r="A24" i="1"/>
  <c r="A23" i="1"/>
  <c r="A22" i="1"/>
  <c r="A21" i="1"/>
  <c r="V20" i="1"/>
  <c r="W20" i="1" s="1"/>
  <c r="A20" i="1"/>
  <c r="A19" i="1"/>
  <c r="M18" i="1"/>
  <c r="N18" i="1" s="1"/>
  <c r="A18" i="1"/>
  <c r="A17" i="1"/>
  <c r="A16" i="1"/>
  <c r="P15" i="1"/>
  <c r="Q15" i="1" s="1"/>
  <c r="A15" i="1"/>
  <c r="A14" i="1"/>
  <c r="A13" i="1"/>
  <c r="V12" i="1"/>
  <c r="W12" i="1" s="1"/>
  <c r="A12" i="1"/>
  <c r="A11" i="1"/>
  <c r="B10" i="1"/>
  <c r="A10" i="1"/>
  <c r="A9" i="1"/>
  <c r="A8" i="1"/>
  <c r="M7" i="1"/>
  <c r="N7" i="1" s="1"/>
  <c r="A7" i="1"/>
  <c r="A6" i="1"/>
  <c r="AE3" i="1"/>
  <c r="AF3" i="1" s="1"/>
  <c r="S3" i="1"/>
  <c r="T3" i="1" s="1"/>
  <c r="A2" i="1"/>
  <c r="D71" i="1" s="1"/>
  <c r="E71" i="1" s="1"/>
  <c r="H12" i="16" l="1"/>
  <c r="N11" i="16"/>
  <c r="N10" i="16" s="1"/>
  <c r="N9" i="16" s="1"/>
  <c r="N8" i="16" s="1"/>
  <c r="N7" i="16" s="1"/>
  <c r="N6" i="16" s="1"/>
  <c r="N5" i="16" s="1"/>
  <c r="N4" i="16" s="1"/>
  <c r="N3" i="16" s="1"/>
  <c r="H17" i="16"/>
  <c r="I3" i="16"/>
  <c r="I4" i="16" s="1"/>
  <c r="I5" i="16" s="1"/>
  <c r="I6" i="16" s="1"/>
  <c r="I7" i="16" s="1"/>
  <c r="AB4" i="1"/>
  <c r="AC4" i="1" s="1"/>
  <c r="J10" i="1"/>
  <c r="K10" i="1" s="1"/>
  <c r="V15" i="1"/>
  <c r="W15" i="1" s="1"/>
  <c r="G21" i="1"/>
  <c r="H21" i="1" s="1"/>
  <c r="S28" i="1"/>
  <c r="T28" i="1" s="1"/>
  <c r="M50" i="1"/>
  <c r="N50" i="1" s="1"/>
  <c r="M2" i="1"/>
  <c r="N2" i="1" s="1"/>
  <c r="S8" i="1"/>
  <c r="T8" i="1" s="1"/>
  <c r="AB13" i="1"/>
  <c r="AC13" i="1" s="1"/>
  <c r="V19" i="1"/>
  <c r="W19" i="1" s="1"/>
  <c r="V26" i="1"/>
  <c r="W26" i="1" s="1"/>
  <c r="D37" i="1"/>
  <c r="E37" i="1" s="1"/>
  <c r="B83" i="1"/>
  <c r="AB2" i="1"/>
  <c r="AC2" i="1" s="1"/>
  <c r="P11" i="1"/>
  <c r="Q11" i="1" s="1"/>
  <c r="AN16" i="1"/>
  <c r="AO16" i="1" s="1"/>
  <c r="AN19" i="1"/>
  <c r="AO19" i="1" s="1"/>
  <c r="B24" i="1"/>
  <c r="S29" i="1"/>
  <c r="T29" i="1" s="1"/>
  <c r="B33" i="1"/>
  <c r="AN42" i="1"/>
  <c r="AO42" i="1" s="1"/>
  <c r="J52" i="1"/>
  <c r="K52" i="1" s="1"/>
  <c r="G68" i="1"/>
  <c r="H68" i="1" s="1"/>
  <c r="B8" i="1"/>
  <c r="D13" i="1"/>
  <c r="E13" i="1" s="1"/>
  <c r="S31" i="1"/>
  <c r="T31" i="1" s="1"/>
  <c r="B36" i="1"/>
  <c r="D45" i="1"/>
  <c r="E45" i="1" s="1"/>
  <c r="G55" i="1"/>
  <c r="H55" i="1" s="1"/>
  <c r="AK5" i="1"/>
  <c r="AL5" i="1" s="1"/>
  <c r="G16" i="1"/>
  <c r="H16" i="1" s="1"/>
  <c r="B23" i="1"/>
  <c r="M29" i="1"/>
  <c r="N29" i="1" s="1"/>
  <c r="AN32" i="1"/>
  <c r="AO32" i="1" s="1"/>
  <c r="D9" i="1"/>
  <c r="E9" i="1" s="1"/>
  <c r="AN33" i="1"/>
  <c r="AO33" i="1" s="1"/>
  <c r="AN2" i="1"/>
  <c r="AO2" i="1" s="1"/>
  <c r="G6" i="1"/>
  <c r="H6" i="1" s="1"/>
  <c r="AN11" i="1"/>
  <c r="AO11" i="1" s="1"/>
  <c r="G14" i="1"/>
  <c r="H14" i="1" s="1"/>
  <c r="B17" i="1"/>
  <c r="AN24" i="1"/>
  <c r="AO24" i="1" s="1"/>
  <c r="M27" i="1"/>
  <c r="N27" i="1" s="1"/>
  <c r="B38" i="1"/>
  <c r="M47" i="1"/>
  <c r="N47" i="1" s="1"/>
  <c r="J58" i="1"/>
  <c r="K58" i="1" s="1"/>
  <c r="B3" i="1"/>
  <c r="B7" i="1"/>
  <c r="AB9" i="1"/>
  <c r="AC9" i="1" s="1"/>
  <c r="B12" i="1"/>
  <c r="AE14" i="1"/>
  <c r="AF14" i="1" s="1"/>
  <c r="V17" i="1"/>
  <c r="W17" i="1" s="1"/>
  <c r="P20" i="1"/>
  <c r="Q20" i="1" s="1"/>
  <c r="S27" i="1"/>
  <c r="T27" i="1" s="1"/>
  <c r="M30" i="1"/>
  <c r="N30" i="1" s="1"/>
  <c r="B34" i="1"/>
  <c r="J38" i="1"/>
  <c r="K38" i="1" s="1"/>
  <c r="G43" i="1"/>
  <c r="H43" i="1" s="1"/>
  <c r="G53" i="1"/>
  <c r="H53" i="1" s="1"/>
  <c r="G64" i="1"/>
  <c r="H64" i="1" s="1"/>
  <c r="B70" i="1"/>
  <c r="J2" i="1"/>
  <c r="K2" i="1" s="1"/>
  <c r="AN4" i="1"/>
  <c r="AO4" i="1" s="1"/>
  <c r="G8" i="1"/>
  <c r="H8" i="1" s="1"/>
  <c r="AH10" i="1"/>
  <c r="AI10" i="1" s="1"/>
  <c r="V13" i="1"/>
  <c r="W13" i="1" s="1"/>
  <c r="D19" i="1"/>
  <c r="E19" i="1" s="1"/>
  <c r="B22" i="1"/>
  <c r="P26" i="1"/>
  <c r="Q26" i="1" s="1"/>
  <c r="B32" i="1"/>
  <c r="B41" i="1"/>
  <c r="AN45" i="1"/>
  <c r="AO45" i="1" s="1"/>
  <c r="G61" i="1"/>
  <c r="H61" i="1" s="1"/>
  <c r="B74" i="1"/>
  <c r="H5" i="5"/>
  <c r="H4" i="5" s="1"/>
  <c r="J3" i="5" s="1"/>
  <c r="K12" i="5"/>
  <c r="K11" i="5" s="1"/>
  <c r="K10" i="5" s="1"/>
  <c r="K9" i="5" s="1"/>
  <c r="K8" i="5" s="1"/>
  <c r="K7" i="5" s="1"/>
  <c r="K6" i="5" s="1"/>
  <c r="K5" i="5" s="1"/>
  <c r="K4" i="5" s="1"/>
  <c r="I527" i="14"/>
  <c r="I526" i="14" s="1"/>
  <c r="I525" i="14" s="1"/>
  <c r="I524" i="14" s="1"/>
  <c r="I523" i="14" s="1"/>
  <c r="I522" i="14" s="1"/>
  <c r="I521" i="14" s="1"/>
  <c r="I520" i="14" s="1"/>
  <c r="I519" i="14" s="1"/>
  <c r="I518" i="14" s="1"/>
  <c r="I517" i="14" s="1"/>
  <c r="I516" i="14" s="1"/>
  <c r="I515" i="14" s="1"/>
  <c r="I514" i="14" s="1"/>
  <c r="I513" i="14" s="1"/>
  <c r="I512" i="14" s="1"/>
  <c r="I511" i="14" s="1"/>
  <c r="I510" i="14" s="1"/>
  <c r="I509" i="14" s="1"/>
  <c r="I508" i="14" s="1"/>
  <c r="I507" i="14" s="1"/>
  <c r="I506" i="14" s="1"/>
  <c r="I505" i="14" s="1"/>
  <c r="I504" i="14" s="1"/>
  <c r="I503" i="14" s="1"/>
  <c r="I502" i="14" s="1"/>
  <c r="I501" i="14" s="1"/>
  <c r="I500" i="14" s="1"/>
  <c r="I499" i="14" s="1"/>
  <c r="I498" i="14" s="1"/>
  <c r="I497" i="14" s="1"/>
  <c r="I496" i="14" s="1"/>
  <c r="I495" i="14" s="1"/>
  <c r="I494" i="14" s="1"/>
  <c r="I493" i="14" s="1"/>
  <c r="I492" i="14" s="1"/>
  <c r="I491" i="14" s="1"/>
  <c r="I490" i="14" s="1"/>
  <c r="I489" i="14" s="1"/>
  <c r="I488" i="14" s="1"/>
  <c r="I487" i="14" s="1"/>
  <c r="I486" i="14" s="1"/>
  <c r="I485" i="14" s="1"/>
  <c r="I484" i="14" s="1"/>
  <c r="I483" i="14" s="1"/>
  <c r="I482" i="14" s="1"/>
  <c r="I481" i="14" s="1"/>
  <c r="I480" i="14" s="1"/>
  <c r="I479" i="14" s="1"/>
  <c r="I478" i="14" s="1"/>
  <c r="I477" i="14" s="1"/>
  <c r="I476" i="14" s="1"/>
  <c r="I475" i="14" s="1"/>
  <c r="I474" i="14" s="1"/>
  <c r="I473" i="14" s="1"/>
  <c r="I472" i="14" s="1"/>
  <c r="I471" i="14" s="1"/>
  <c r="I470" i="14" s="1"/>
  <c r="I469" i="14" s="1"/>
  <c r="I468" i="14" s="1"/>
  <c r="I467" i="14" s="1"/>
  <c r="I466" i="14" s="1"/>
  <c r="I465" i="14" s="1"/>
  <c r="I464" i="14" s="1"/>
  <c r="I463" i="14" s="1"/>
  <c r="I462" i="14" s="1"/>
  <c r="I461" i="14" s="1"/>
  <c r="I460" i="14" s="1"/>
  <c r="I459" i="14" s="1"/>
  <c r="I458" i="14" s="1"/>
  <c r="I457" i="14" s="1"/>
  <c r="I456" i="14" s="1"/>
  <c r="I455" i="14" s="1"/>
  <c r="I454" i="14" s="1"/>
  <c r="I453" i="14" s="1"/>
  <c r="I452" i="14" s="1"/>
  <c r="I451" i="14" s="1"/>
  <c r="I450" i="14" s="1"/>
  <c r="I449" i="14" s="1"/>
  <c r="I448" i="14" s="1"/>
  <c r="I447" i="14" s="1"/>
  <c r="I446" i="14" s="1"/>
  <c r="I445" i="14" s="1"/>
  <c r="I444" i="14" s="1"/>
  <c r="I443" i="14" s="1"/>
  <c r="I442" i="14" s="1"/>
  <c r="I441" i="14" s="1"/>
  <c r="I440" i="14" s="1"/>
  <c r="I439" i="14" s="1"/>
  <c r="I438" i="14" s="1"/>
  <c r="I437" i="14" s="1"/>
  <c r="I436" i="14" s="1"/>
  <c r="I435" i="14" s="1"/>
  <c r="I434" i="14" s="1"/>
  <c r="I433" i="14" s="1"/>
  <c r="I432" i="14" s="1"/>
  <c r="I431" i="14" s="1"/>
  <c r="I430" i="14" s="1"/>
  <c r="I429" i="14" s="1"/>
  <c r="I428" i="14" s="1"/>
  <c r="I427" i="14" s="1"/>
  <c r="I426" i="14" s="1"/>
  <c r="I425" i="14" s="1"/>
  <c r="I424" i="14" s="1"/>
  <c r="I423" i="14" s="1"/>
  <c r="I422" i="14" s="1"/>
  <c r="I421" i="14" s="1"/>
  <c r="I420" i="14" s="1"/>
  <c r="I419" i="14" s="1"/>
  <c r="I418" i="14" s="1"/>
  <c r="I417" i="14" s="1"/>
  <c r="I416" i="14" s="1"/>
  <c r="I415" i="14" s="1"/>
  <c r="I414" i="14" s="1"/>
  <c r="I413" i="14" s="1"/>
  <c r="I412" i="14" s="1"/>
  <c r="I411" i="14" s="1"/>
  <c r="I410" i="14" s="1"/>
  <c r="I409" i="14" s="1"/>
  <c r="I408" i="14" s="1"/>
  <c r="I407" i="14" s="1"/>
  <c r="I406" i="14" s="1"/>
  <c r="I405" i="14" s="1"/>
  <c r="I404" i="14" s="1"/>
  <c r="I403" i="14" s="1"/>
  <c r="I402" i="14" s="1"/>
  <c r="I401" i="14" s="1"/>
  <c r="I400" i="14" s="1"/>
  <c r="I399" i="14" s="1"/>
  <c r="I398" i="14" s="1"/>
  <c r="I397" i="14" s="1"/>
  <c r="I396" i="14" s="1"/>
  <c r="I395" i="14" s="1"/>
  <c r="I394" i="14" s="1"/>
  <c r="I393" i="14" s="1"/>
  <c r="I392" i="14" s="1"/>
  <c r="I391" i="14" s="1"/>
  <c r="I390" i="14" s="1"/>
  <c r="I389" i="14" s="1"/>
  <c r="I388" i="14" s="1"/>
  <c r="I387" i="14" s="1"/>
  <c r="I386" i="14" s="1"/>
  <c r="I385" i="14" s="1"/>
  <c r="I384" i="14" s="1"/>
  <c r="I383" i="14" s="1"/>
  <c r="I382" i="14" s="1"/>
  <c r="I381" i="14" s="1"/>
  <c r="I380" i="14" s="1"/>
  <c r="I379" i="14" s="1"/>
  <c r="I378" i="14" s="1"/>
  <c r="I377" i="14" s="1"/>
  <c r="I376" i="14" s="1"/>
  <c r="I375" i="14" s="1"/>
  <c r="I374" i="14" s="1"/>
  <c r="I373" i="14" s="1"/>
  <c r="I372" i="14" s="1"/>
  <c r="I371" i="14" s="1"/>
  <c r="I370" i="14" s="1"/>
  <c r="I369" i="14" s="1"/>
  <c r="I368" i="14" s="1"/>
  <c r="I367" i="14" s="1"/>
  <c r="I366" i="14" s="1"/>
  <c r="I365" i="14" s="1"/>
  <c r="I364" i="14" s="1"/>
  <c r="I363" i="14" s="1"/>
  <c r="I362" i="14" s="1"/>
  <c r="I361" i="14" s="1"/>
  <c r="I360" i="14" s="1"/>
  <c r="I359" i="14" s="1"/>
  <c r="I358" i="14" s="1"/>
  <c r="I357" i="14" s="1"/>
  <c r="I356" i="14" s="1"/>
  <c r="I355" i="14" s="1"/>
  <c r="I354" i="14" s="1"/>
  <c r="I353" i="14" s="1"/>
  <c r="I352" i="14" s="1"/>
  <c r="I351" i="14" s="1"/>
  <c r="I350" i="14" s="1"/>
  <c r="I349" i="14" s="1"/>
  <c r="I348" i="14" s="1"/>
  <c r="I347" i="14" s="1"/>
  <c r="I346" i="14" s="1"/>
  <c r="I345" i="14" s="1"/>
  <c r="I344" i="14" s="1"/>
  <c r="I343" i="14" s="1"/>
  <c r="I342" i="14" s="1"/>
  <c r="I341" i="14" s="1"/>
  <c r="I340" i="14" s="1"/>
  <c r="I339" i="14" s="1"/>
  <c r="I338" i="14" s="1"/>
  <c r="I337" i="14" s="1"/>
  <c r="I336" i="14" s="1"/>
  <c r="I335" i="14" s="1"/>
  <c r="I334" i="14" s="1"/>
  <c r="I333" i="14" s="1"/>
  <c r="I332" i="14" s="1"/>
  <c r="I331" i="14" s="1"/>
  <c r="I330" i="14" s="1"/>
  <c r="I329" i="14" s="1"/>
  <c r="I328" i="14" s="1"/>
  <c r="I327" i="14" s="1"/>
  <c r="I326" i="14" s="1"/>
  <c r="I325" i="14" s="1"/>
  <c r="I324" i="14" s="1"/>
  <c r="I323" i="14" s="1"/>
  <c r="I322" i="14" s="1"/>
  <c r="I321" i="14" s="1"/>
  <c r="I320" i="14" s="1"/>
  <c r="I319" i="14" s="1"/>
  <c r="I318" i="14" s="1"/>
  <c r="I317" i="14" s="1"/>
  <c r="I316" i="14" s="1"/>
  <c r="I315" i="14" s="1"/>
  <c r="I314" i="14" s="1"/>
  <c r="I313" i="14" s="1"/>
  <c r="I312" i="14" s="1"/>
  <c r="I311" i="14" s="1"/>
  <c r="I310" i="14" s="1"/>
  <c r="I309" i="14" s="1"/>
  <c r="I308" i="14" s="1"/>
  <c r="I307" i="14" s="1"/>
  <c r="I306" i="14" s="1"/>
  <c r="I305" i="14" s="1"/>
  <c r="I304" i="14" s="1"/>
  <c r="I303" i="14" s="1"/>
  <c r="I302" i="14" s="1"/>
  <c r="I301" i="14" s="1"/>
  <c r="I300" i="14" s="1"/>
  <c r="I299" i="14" s="1"/>
  <c r="I298" i="14" s="1"/>
  <c r="I297" i="14" s="1"/>
  <c r="I296" i="14" s="1"/>
  <c r="I295" i="14" s="1"/>
  <c r="I294" i="14" s="1"/>
  <c r="I293" i="14" s="1"/>
  <c r="I292" i="14" s="1"/>
  <c r="I291" i="14" s="1"/>
  <c r="I290" i="14" s="1"/>
  <c r="I289" i="14" s="1"/>
  <c r="I288" i="14" s="1"/>
  <c r="I287" i="14" s="1"/>
  <c r="I286" i="14" s="1"/>
  <c r="I285" i="14" s="1"/>
  <c r="I284" i="14" s="1"/>
  <c r="I283" i="14" s="1"/>
  <c r="I282" i="14" s="1"/>
  <c r="I281" i="14" s="1"/>
  <c r="I280" i="14" s="1"/>
  <c r="I279" i="14" s="1"/>
  <c r="I278" i="14" s="1"/>
  <c r="I277" i="14" s="1"/>
  <c r="I276" i="14" s="1"/>
  <c r="I275" i="14" s="1"/>
  <c r="I274" i="14" s="1"/>
  <c r="I273" i="14" s="1"/>
  <c r="I272" i="14" s="1"/>
  <c r="I271" i="14" s="1"/>
  <c r="I270" i="14" s="1"/>
  <c r="I269" i="14" s="1"/>
  <c r="I268" i="14" s="1"/>
  <c r="I267" i="14" s="1"/>
  <c r="I266" i="14" s="1"/>
  <c r="I265" i="14" s="1"/>
  <c r="I264" i="14" s="1"/>
  <c r="I263" i="14" s="1"/>
  <c r="K8" i="6"/>
  <c r="K7" i="6" s="1"/>
  <c r="K6" i="6" s="1"/>
  <c r="K5" i="6" s="1"/>
  <c r="K4" i="6" s="1"/>
  <c r="K3" i="6" s="1"/>
  <c r="K2" i="6" s="1"/>
  <c r="I1" i="6" s="1"/>
  <c r="C17" i="16"/>
  <c r="C16" i="16" s="1"/>
  <c r="C15" i="16" s="1"/>
  <c r="D15" i="16" s="1"/>
  <c r="A234" i="14"/>
  <c r="A233" i="14" s="1"/>
  <c r="A232" i="14" s="1"/>
  <c r="A231" i="14" s="1"/>
  <c r="A230" i="14" s="1"/>
  <c r="A229" i="14" s="1"/>
  <c r="A228" i="14" s="1"/>
  <c r="A227" i="14" s="1"/>
  <c r="A226" i="14" s="1"/>
  <c r="A225" i="14" s="1"/>
  <c r="A224" i="14" s="1"/>
  <c r="A223" i="14" s="1"/>
  <c r="A222" i="14" s="1"/>
  <c r="A221" i="14" s="1"/>
  <c r="A220" i="14" s="1"/>
  <c r="A219" i="14" s="1"/>
  <c r="A218" i="14" s="1"/>
  <c r="A217" i="14" s="1"/>
  <c r="A216" i="14" s="1"/>
  <c r="A215" i="14" s="1"/>
  <c r="A214" i="14" s="1"/>
  <c r="A213" i="14" s="1"/>
  <c r="A212" i="14" s="1"/>
  <c r="A211" i="14" s="1"/>
  <c r="A210" i="14" s="1"/>
  <c r="A209" i="14" s="1"/>
  <c r="A208" i="14" s="1"/>
  <c r="A207" i="14" s="1"/>
  <c r="A206" i="14" s="1"/>
  <c r="A205" i="14" s="1"/>
  <c r="A204" i="14" s="1"/>
  <c r="A203" i="14" s="1"/>
  <c r="A202" i="14" s="1"/>
  <c r="A201" i="14" s="1"/>
  <c r="A200" i="14" s="1"/>
  <c r="A199" i="14" s="1"/>
  <c r="A198" i="14" s="1"/>
  <c r="A197" i="14" s="1"/>
  <c r="A196" i="14" s="1"/>
  <c r="A195" i="14" s="1"/>
  <c r="A194" i="14" s="1"/>
  <c r="A193" i="14" s="1"/>
  <c r="A192" i="14" s="1"/>
  <c r="A191" i="14" s="1"/>
  <c r="A190" i="14" s="1"/>
  <c r="A189" i="14" s="1"/>
  <c r="A188" i="14" s="1"/>
  <c r="A187" i="14" s="1"/>
  <c r="A186" i="14" s="1"/>
  <c r="A185" i="14" s="1"/>
  <c r="A184" i="14" s="1"/>
  <c r="A183" i="14" s="1"/>
  <c r="A182" i="14" s="1"/>
  <c r="A181" i="14" s="1"/>
  <c r="A180" i="14" s="1"/>
  <c r="A179" i="14" s="1"/>
  <c r="A178" i="14" s="1"/>
  <c r="A177" i="14" s="1"/>
  <c r="A176" i="14" s="1"/>
  <c r="A175" i="14" s="1"/>
  <c r="A174" i="14" s="1"/>
  <c r="A173" i="14" s="1"/>
  <c r="A172" i="14" s="1"/>
  <c r="A171" i="14" s="1"/>
  <c r="A170" i="14" s="1"/>
  <c r="A169" i="14" s="1"/>
  <c r="A168" i="14" s="1"/>
  <c r="A167" i="14" s="1"/>
  <c r="A166" i="14" s="1"/>
  <c r="A165" i="14" s="1"/>
  <c r="A164" i="14" s="1"/>
  <c r="A163" i="14" s="1"/>
  <c r="V3" i="1"/>
  <c r="W3" i="1" s="1"/>
  <c r="AE4" i="1"/>
  <c r="AF4" i="1" s="1"/>
  <c r="Y8" i="1"/>
  <c r="Z8" i="1" s="1"/>
  <c r="M10" i="1"/>
  <c r="N10" i="1" s="1"/>
  <c r="Y12" i="1"/>
  <c r="Z12" i="1" s="1"/>
  <c r="P14" i="1"/>
  <c r="Q14" i="1" s="1"/>
  <c r="Y17" i="1"/>
  <c r="Z17" i="1" s="1"/>
  <c r="G19" i="1"/>
  <c r="H19" i="1" s="1"/>
  <c r="Y20" i="1"/>
  <c r="Z20" i="1" s="1"/>
  <c r="J23" i="1"/>
  <c r="K23" i="1" s="1"/>
  <c r="G25" i="1"/>
  <c r="H25" i="1" s="1"/>
  <c r="D36" i="1"/>
  <c r="E36" i="1" s="1"/>
  <c r="B51" i="1"/>
  <c r="B2" i="1"/>
  <c r="P2" i="1"/>
  <c r="Q2" i="1" s="1"/>
  <c r="AE2" i="1"/>
  <c r="AF2" i="1" s="1"/>
  <c r="G3" i="1"/>
  <c r="H3" i="1" s="1"/>
  <c r="P4" i="1"/>
  <c r="Q4" i="1" s="1"/>
  <c r="Y5" i="1"/>
  <c r="Z5" i="1" s="1"/>
  <c r="AE6" i="1"/>
  <c r="AF6" i="1" s="1"/>
  <c r="AK7" i="1"/>
  <c r="AL7" i="1" s="1"/>
  <c r="J13" i="1"/>
  <c r="K13" i="1" s="1"/>
  <c r="AH13" i="1"/>
  <c r="AI13" i="1" s="1"/>
  <c r="S14" i="1"/>
  <c r="T14" i="1" s="1"/>
  <c r="D15" i="1"/>
  <c r="E15" i="1" s="1"/>
  <c r="AB15" i="1"/>
  <c r="AC15" i="1" s="1"/>
  <c r="J19" i="1"/>
  <c r="K19" i="1" s="1"/>
  <c r="D20" i="1"/>
  <c r="E20" i="1" s="1"/>
  <c r="AN20" i="1"/>
  <c r="AO20" i="1" s="1"/>
  <c r="S21" i="1"/>
  <c r="T21" i="1" s="1"/>
  <c r="M22" i="1"/>
  <c r="N22" i="1" s="1"/>
  <c r="M23" i="1"/>
  <c r="N23" i="1" s="1"/>
  <c r="M24" i="1"/>
  <c r="N24" i="1" s="1"/>
  <c r="J25" i="1"/>
  <c r="K25" i="1" s="1"/>
  <c r="D26" i="1"/>
  <c r="E26" i="1" s="1"/>
  <c r="B27" i="1"/>
  <c r="B28" i="1"/>
  <c r="B29" i="1"/>
  <c r="B30" i="1"/>
  <c r="M41" i="1"/>
  <c r="N41" i="1" s="1"/>
  <c r="B44" i="1"/>
  <c r="G46" i="1"/>
  <c r="H46" i="1" s="1"/>
  <c r="J48" i="1"/>
  <c r="K48" i="1" s="1"/>
  <c r="J51" i="1"/>
  <c r="K51" i="1" s="1"/>
  <c r="J56" i="1"/>
  <c r="K56" i="1" s="1"/>
  <c r="G59" i="1"/>
  <c r="H59" i="1" s="1"/>
  <c r="G62" i="1"/>
  <c r="H62" i="1" s="1"/>
  <c r="G66" i="1"/>
  <c r="H66" i="1" s="1"/>
  <c r="B77" i="1"/>
  <c r="B93" i="1"/>
  <c r="I2" i="8"/>
  <c r="C3" i="7"/>
  <c r="B1428" i="3"/>
  <c r="C1428" i="3" s="1"/>
  <c r="B1396" i="3"/>
  <c r="C1396" i="3" s="1"/>
  <c r="C2" i="8"/>
  <c r="B1434" i="3"/>
  <c r="C1434" i="3" s="1"/>
  <c r="B1430" i="3"/>
  <c r="C1430" i="3" s="1"/>
  <c r="B1404" i="3"/>
  <c r="C1404" i="3" s="1"/>
  <c r="B1400" i="3"/>
  <c r="C1400" i="3" s="1"/>
  <c r="B1374" i="3"/>
  <c r="C1374" i="3" s="1"/>
  <c r="B1342" i="3"/>
  <c r="C1342" i="3" s="1"/>
  <c r="B1310" i="3"/>
  <c r="C1310" i="3" s="1"/>
  <c r="B1278" i="3"/>
  <c r="C1278" i="3" s="1"/>
  <c r="B1259" i="3"/>
  <c r="C1259" i="3" s="1"/>
  <c r="B1227" i="3"/>
  <c r="C1227" i="3" s="1"/>
  <c r="B1195" i="3"/>
  <c r="C1195" i="3" s="1"/>
  <c r="B1163" i="3"/>
  <c r="C1163" i="3" s="1"/>
  <c r="B1131" i="3"/>
  <c r="C1131" i="3" s="1"/>
  <c r="B1099" i="3"/>
  <c r="C1099" i="3" s="1"/>
  <c r="B1067" i="3"/>
  <c r="C1067" i="3" s="1"/>
  <c r="B1035" i="3"/>
  <c r="C1035" i="3" s="1"/>
  <c r="B1386" i="3"/>
  <c r="C1386" i="3" s="1"/>
  <c r="B1382" i="3"/>
  <c r="C1382" i="3" s="1"/>
  <c r="B1350" i="3"/>
  <c r="C1350" i="3" s="1"/>
  <c r="B1318" i="3"/>
  <c r="C1318" i="3" s="1"/>
  <c r="B1286" i="3"/>
  <c r="C1286" i="3" s="1"/>
  <c r="B1251" i="3"/>
  <c r="C1251" i="3" s="1"/>
  <c r="B1219" i="3"/>
  <c r="C1219" i="3" s="1"/>
  <c r="B1187" i="3"/>
  <c r="C1187" i="3" s="1"/>
  <c r="B1155" i="3"/>
  <c r="C1155" i="3" s="1"/>
  <c r="B1123" i="3"/>
  <c r="C1123" i="3" s="1"/>
  <c r="B1091" i="3"/>
  <c r="C1091" i="3" s="1"/>
  <c r="B1059" i="3"/>
  <c r="C1059" i="3" s="1"/>
  <c r="B1027" i="3"/>
  <c r="C1027" i="3" s="1"/>
  <c r="B995" i="3"/>
  <c r="C995" i="3" s="1"/>
  <c r="B963" i="3"/>
  <c r="C963" i="3" s="1"/>
  <c r="B931" i="3"/>
  <c r="C931" i="3" s="1"/>
  <c r="B1413" i="3"/>
  <c r="C1413" i="3" s="1"/>
  <c r="B1370" i="3"/>
  <c r="C1370" i="3" s="1"/>
  <c r="B1338" i="3"/>
  <c r="C1338" i="3" s="1"/>
  <c r="B1306" i="3"/>
  <c r="C1306" i="3" s="1"/>
  <c r="B1274" i="3"/>
  <c r="C1274" i="3" s="1"/>
  <c r="B1242" i="3"/>
  <c r="C1242" i="3" s="1"/>
  <c r="B1210" i="3"/>
  <c r="C1210" i="3" s="1"/>
  <c r="B1178" i="3"/>
  <c r="C1178" i="3" s="1"/>
  <c r="B1146" i="3"/>
  <c r="C1146" i="3" s="1"/>
  <c r="B1114" i="3"/>
  <c r="C1114" i="3" s="1"/>
  <c r="B1082" i="3"/>
  <c r="C1082" i="3" s="1"/>
  <c r="B1050" i="3"/>
  <c r="C1050" i="3" s="1"/>
  <c r="B1018" i="3"/>
  <c r="C1018" i="3" s="1"/>
  <c r="B979" i="3"/>
  <c r="C979" i="3" s="1"/>
  <c r="B947" i="3"/>
  <c r="C947" i="3" s="1"/>
  <c r="B1398" i="3"/>
  <c r="C1398" i="3" s="1"/>
  <c r="B1394" i="3"/>
  <c r="C1394" i="3" s="1"/>
  <c r="B1390" i="3"/>
  <c r="C1390" i="3" s="1"/>
  <c r="B1357" i="3"/>
  <c r="C1357" i="3" s="1"/>
  <c r="B1325" i="3"/>
  <c r="C1325" i="3" s="1"/>
  <c r="B1293" i="3"/>
  <c r="C1293" i="3" s="1"/>
  <c r="B1263" i="3"/>
  <c r="C1263" i="3" s="1"/>
  <c r="B1231" i="3"/>
  <c r="C1231" i="3" s="1"/>
  <c r="B1199" i="3"/>
  <c r="C1199" i="3" s="1"/>
  <c r="B1167" i="3"/>
  <c r="C1167" i="3" s="1"/>
  <c r="B1135" i="3"/>
  <c r="C1135" i="3" s="1"/>
  <c r="B1103" i="3"/>
  <c r="C1103" i="3" s="1"/>
  <c r="B1071" i="3"/>
  <c r="C1071" i="3" s="1"/>
  <c r="B1440" i="3"/>
  <c r="C1440" i="3" s="1"/>
  <c r="B1432" i="3"/>
  <c r="C1432" i="3" s="1"/>
  <c r="B1414" i="3"/>
  <c r="C1414" i="3" s="1"/>
  <c r="B1402" i="3"/>
  <c r="C1402" i="3" s="1"/>
  <c r="B1397" i="3"/>
  <c r="C1397" i="3" s="1"/>
  <c r="B1380" i="3"/>
  <c r="C1380" i="3" s="1"/>
  <c r="B1352" i="3"/>
  <c r="C1352" i="3" s="1"/>
  <c r="B1348" i="3"/>
  <c r="C1348" i="3" s="1"/>
  <c r="B1320" i="3"/>
  <c r="C1320" i="3" s="1"/>
  <c r="B1316" i="3"/>
  <c r="C1316" i="3" s="1"/>
  <c r="B1288" i="3"/>
  <c r="C1288" i="3" s="1"/>
  <c r="B1284" i="3"/>
  <c r="C1284" i="3" s="1"/>
  <c r="B1255" i="3"/>
  <c r="C1255" i="3" s="1"/>
  <c r="B1247" i="3"/>
  <c r="C1247" i="3" s="1"/>
  <c r="B1223" i="3"/>
  <c r="C1223" i="3" s="1"/>
  <c r="B1215" i="3"/>
  <c r="C1215" i="3" s="1"/>
  <c r="B1191" i="3"/>
  <c r="C1191" i="3" s="1"/>
  <c r="B1183" i="3"/>
  <c r="C1183" i="3" s="1"/>
  <c r="B1159" i="3"/>
  <c r="C1159" i="3" s="1"/>
  <c r="B1151" i="3"/>
  <c r="C1151" i="3" s="1"/>
  <c r="B1127" i="3"/>
  <c r="C1127" i="3" s="1"/>
  <c r="B1119" i="3"/>
  <c r="C1119" i="3" s="1"/>
  <c r="B1095" i="3"/>
  <c r="C1095" i="3" s="1"/>
  <c r="B1087" i="3"/>
  <c r="C1087" i="3" s="1"/>
  <c r="B1063" i="3"/>
  <c r="C1063" i="3" s="1"/>
  <c r="B1055" i="3"/>
  <c r="C1055" i="3" s="1"/>
  <c r="B1031" i="3"/>
  <c r="C1031" i="3" s="1"/>
  <c r="B1023" i="3"/>
  <c r="C1023" i="3" s="1"/>
  <c r="B987" i="3"/>
  <c r="C987" i="3" s="1"/>
  <c r="B980" i="3"/>
  <c r="C980" i="3" s="1"/>
  <c r="B955" i="3"/>
  <c r="C955" i="3" s="1"/>
  <c r="B948" i="3"/>
  <c r="C948" i="3" s="1"/>
  <c r="B1436" i="3"/>
  <c r="C1436" i="3" s="1"/>
  <c r="B1426" i="3"/>
  <c r="C1426" i="3" s="1"/>
  <c r="B1422" i="3"/>
  <c r="C1422" i="3" s="1"/>
  <c r="B1410" i="3"/>
  <c r="C1410" i="3" s="1"/>
  <c r="B1406" i="3"/>
  <c r="C1406" i="3" s="1"/>
  <c r="B1364" i="3"/>
  <c r="C1364" i="3" s="1"/>
  <c r="B1332" i="3"/>
  <c r="C1332" i="3" s="1"/>
  <c r="B1300" i="3"/>
  <c r="C1300" i="3" s="1"/>
  <c r="B1268" i="3"/>
  <c r="C1268" i="3" s="1"/>
  <c r="B1243" i="3"/>
  <c r="C1243" i="3" s="1"/>
  <c r="B1236" i="3"/>
  <c r="C1236" i="3" s="1"/>
  <c r="B1211" i="3"/>
  <c r="C1211" i="3" s="1"/>
  <c r="B1204" i="3"/>
  <c r="C1204" i="3" s="1"/>
  <c r="B1179" i="3"/>
  <c r="C1179" i="3" s="1"/>
  <c r="B1172" i="3"/>
  <c r="C1172" i="3" s="1"/>
  <c r="B1147" i="3"/>
  <c r="C1147" i="3" s="1"/>
  <c r="B1140" i="3"/>
  <c r="C1140" i="3" s="1"/>
  <c r="B1115" i="3"/>
  <c r="C1115" i="3" s="1"/>
  <c r="B1108" i="3"/>
  <c r="C1108" i="3" s="1"/>
  <c r="B1083" i="3"/>
  <c r="C1083" i="3" s="1"/>
  <c r="B1076" i="3"/>
  <c r="C1076" i="3" s="1"/>
  <c r="B1051" i="3"/>
  <c r="C1051" i="3" s="1"/>
  <c r="B1044" i="3"/>
  <c r="C1044" i="3" s="1"/>
  <c r="B1019" i="3"/>
  <c r="C1019" i="3" s="1"/>
  <c r="B1012" i="3"/>
  <c r="C1012" i="3" s="1"/>
  <c r="B1003" i="3"/>
  <c r="C1003" i="3" s="1"/>
  <c r="B971" i="3"/>
  <c r="C971" i="3" s="1"/>
  <c r="B939" i="3"/>
  <c r="C939" i="3" s="1"/>
  <c r="B1424" i="3"/>
  <c r="C1424" i="3" s="1"/>
  <c r="B1368" i="3"/>
  <c r="C1368" i="3" s="1"/>
  <c r="B1346" i="3"/>
  <c r="C1346" i="3" s="1"/>
  <c r="B1341" i="3"/>
  <c r="C1341" i="3" s="1"/>
  <c r="B1330" i="3"/>
  <c r="C1330" i="3" s="1"/>
  <c r="B1281" i="3"/>
  <c r="C1281" i="3" s="1"/>
  <c r="B1270" i="3"/>
  <c r="C1270" i="3" s="1"/>
  <c r="B1197" i="3"/>
  <c r="C1197" i="3" s="1"/>
  <c r="B1164" i="3"/>
  <c r="C1164" i="3" s="1"/>
  <c r="B1106" i="3"/>
  <c r="C1106" i="3" s="1"/>
  <c r="B1077" i="3"/>
  <c r="C1077" i="3" s="1"/>
  <c r="B1049" i="3"/>
  <c r="C1049" i="3" s="1"/>
  <c r="B1045" i="3"/>
  <c r="C1045" i="3" s="1"/>
  <c r="B1028" i="3"/>
  <c r="C1028" i="3" s="1"/>
  <c r="B1014" i="3"/>
  <c r="C1014" i="3" s="1"/>
  <c r="B1010" i="3"/>
  <c r="C1010" i="3" s="1"/>
  <c r="B996" i="3"/>
  <c r="C996" i="3" s="1"/>
  <c r="B988" i="3"/>
  <c r="C988" i="3" s="1"/>
  <c r="B954" i="3"/>
  <c r="C954" i="3" s="1"/>
  <c r="B950" i="3"/>
  <c r="C950" i="3" s="1"/>
  <c r="B946" i="3"/>
  <c r="C946" i="3" s="1"/>
  <c r="B938" i="3"/>
  <c r="C938" i="3" s="1"/>
  <c r="B923" i="3"/>
  <c r="C923" i="3" s="1"/>
  <c r="B920" i="3"/>
  <c r="C920" i="3" s="1"/>
  <c r="B902" i="3"/>
  <c r="C902" i="3" s="1"/>
  <c r="B883" i="3"/>
  <c r="C883" i="3" s="1"/>
  <c r="B1408" i="3"/>
  <c r="C1408" i="3" s="1"/>
  <c r="B1378" i="3"/>
  <c r="C1378" i="3" s="1"/>
  <c r="B1373" i="3"/>
  <c r="C1373" i="3" s="1"/>
  <c r="B1362" i="3"/>
  <c r="C1362" i="3" s="1"/>
  <c r="B1313" i="3"/>
  <c r="C1313" i="3" s="1"/>
  <c r="B1302" i="3"/>
  <c r="C1302" i="3" s="1"/>
  <c r="B1260" i="3"/>
  <c r="C1260" i="3" s="1"/>
  <c r="B1202" i="3"/>
  <c r="C1202" i="3" s="1"/>
  <c r="B1173" i="3"/>
  <c r="C1173" i="3" s="1"/>
  <c r="B1154" i="3"/>
  <c r="C1154" i="3" s="1"/>
  <c r="B1143" i="3"/>
  <c r="C1143" i="3" s="1"/>
  <c r="B1139" i="3"/>
  <c r="C1139" i="3" s="1"/>
  <c r="B1130" i="3"/>
  <c r="C1130" i="3" s="1"/>
  <c r="B1121" i="3"/>
  <c r="C1121" i="3" s="1"/>
  <c r="B1110" i="3"/>
  <c r="C1110" i="3" s="1"/>
  <c r="B1058" i="3"/>
  <c r="C1058" i="3" s="1"/>
  <c r="B1036" i="3"/>
  <c r="C1036" i="3" s="1"/>
  <c r="B975" i="3"/>
  <c r="C975" i="3" s="1"/>
  <c r="B970" i="3"/>
  <c r="C970" i="3" s="1"/>
  <c r="B962" i="3"/>
  <c r="C962" i="3" s="1"/>
  <c r="B930" i="3"/>
  <c r="C930" i="3" s="1"/>
  <c r="B898" i="3"/>
  <c r="C898" i="3" s="1"/>
  <c r="B895" i="3"/>
  <c r="C895" i="3" s="1"/>
  <c r="B892" i="3"/>
  <c r="C892" i="3" s="1"/>
  <c r="B889" i="3"/>
  <c r="C889" i="3" s="1"/>
  <c r="B886" i="3"/>
  <c r="C886" i="3" s="1"/>
  <c r="B875" i="3"/>
  <c r="C875" i="3" s="1"/>
  <c r="B868" i="3"/>
  <c r="C868" i="3" s="1"/>
  <c r="B834" i="3"/>
  <c r="C834" i="3" s="1"/>
  <c r="B831" i="3"/>
  <c r="C831" i="3" s="1"/>
  <c r="B828" i="3"/>
  <c r="C828" i="3" s="1"/>
  <c r="B825" i="3"/>
  <c r="C825" i="3" s="1"/>
  <c r="B822" i="3"/>
  <c r="C822" i="3" s="1"/>
  <c r="B812" i="3"/>
  <c r="C812" i="3" s="1"/>
  <c r="B788" i="3"/>
  <c r="C788" i="3" s="1"/>
  <c r="B785" i="3"/>
  <c r="C785" i="3" s="1"/>
  <c r="B782" i="3"/>
  <c r="C782" i="3" s="1"/>
  <c r="B756" i="3"/>
  <c r="C756" i="3" s="1"/>
  <c r="B753" i="3"/>
  <c r="C753" i="3" s="1"/>
  <c r="B750" i="3"/>
  <c r="C750" i="3" s="1"/>
  <c r="B724" i="3"/>
  <c r="C724" i="3" s="1"/>
  <c r="B721" i="3"/>
  <c r="C721" i="3" s="1"/>
  <c r="B718" i="3"/>
  <c r="C718" i="3" s="1"/>
  <c r="B692" i="3"/>
  <c r="C692" i="3" s="1"/>
  <c r="B689" i="3"/>
  <c r="C689" i="3" s="1"/>
  <c r="B686" i="3"/>
  <c r="C686" i="3" s="1"/>
  <c r="B660" i="3"/>
  <c r="C660" i="3" s="1"/>
  <c r="B657" i="3"/>
  <c r="C657" i="3" s="1"/>
  <c r="B654" i="3"/>
  <c r="C654" i="3" s="1"/>
  <c r="B628" i="3"/>
  <c r="C628" i="3" s="1"/>
  <c r="B625" i="3"/>
  <c r="C625" i="3" s="1"/>
  <c r="B622" i="3"/>
  <c r="C622" i="3" s="1"/>
  <c r="B614" i="3"/>
  <c r="C614" i="3" s="1"/>
  <c r="B606" i="3"/>
  <c r="C606" i="3" s="1"/>
  <c r="B598" i="3"/>
  <c r="C598" i="3" s="1"/>
  <c r="B590" i="3"/>
  <c r="C590" i="3" s="1"/>
  <c r="B582" i="3"/>
  <c r="C582" i="3" s="1"/>
  <c r="B574" i="3"/>
  <c r="C574" i="3" s="1"/>
  <c r="B566" i="3"/>
  <c r="C566" i="3" s="1"/>
  <c r="B558" i="3"/>
  <c r="C558" i="3" s="1"/>
  <c r="B550" i="3"/>
  <c r="C550" i="3" s="1"/>
  <c r="B542" i="3"/>
  <c r="C542" i="3" s="1"/>
  <c r="B534" i="3"/>
  <c r="C534" i="3" s="1"/>
  <c r="B526" i="3"/>
  <c r="C526" i="3" s="1"/>
  <c r="B518" i="3"/>
  <c r="C518" i="3" s="1"/>
  <c r="B510" i="3"/>
  <c r="C510" i="3" s="1"/>
  <c r="B502" i="3"/>
  <c r="C502" i="3" s="1"/>
  <c r="B494" i="3"/>
  <c r="C494" i="3" s="1"/>
  <c r="B486" i="3"/>
  <c r="C486" i="3" s="1"/>
  <c r="B478" i="3"/>
  <c r="C478" i="3" s="1"/>
  <c r="B470" i="3"/>
  <c r="C470" i="3" s="1"/>
  <c r="B462" i="3"/>
  <c r="C462" i="3" s="1"/>
  <c r="B454" i="3"/>
  <c r="C454" i="3" s="1"/>
  <c r="B1429" i="3"/>
  <c r="C1429" i="3" s="1"/>
  <c r="B1418" i="3"/>
  <c r="C1418" i="3" s="1"/>
  <c r="B1345" i="3"/>
  <c r="C1345" i="3" s="1"/>
  <c r="B1334" i="3"/>
  <c r="C1334" i="3" s="1"/>
  <c r="B1290" i="3"/>
  <c r="C1290" i="3" s="1"/>
  <c r="B1269" i="3"/>
  <c r="C1269" i="3" s="1"/>
  <c r="B1250" i="3"/>
  <c r="C1250" i="3" s="1"/>
  <c r="B1239" i="3"/>
  <c r="C1239" i="3" s="1"/>
  <c r="B1235" i="3"/>
  <c r="C1235" i="3" s="1"/>
  <c r="B1226" i="3"/>
  <c r="C1226" i="3" s="1"/>
  <c r="B1217" i="3"/>
  <c r="C1217" i="3" s="1"/>
  <c r="B1206" i="3"/>
  <c r="C1206" i="3" s="1"/>
  <c r="B1133" i="3"/>
  <c r="C1133" i="3" s="1"/>
  <c r="B1100" i="3"/>
  <c r="C1100" i="3" s="1"/>
  <c r="B1013" i="3"/>
  <c r="C1013" i="3" s="1"/>
  <c r="B1004" i="3"/>
  <c r="C1004" i="3" s="1"/>
  <c r="B965" i="3"/>
  <c r="C965" i="3" s="1"/>
  <c r="B922" i="3"/>
  <c r="C922" i="3" s="1"/>
  <c r="B882" i="3"/>
  <c r="C882" i="3" s="1"/>
  <c r="B864" i="3"/>
  <c r="C864" i="3" s="1"/>
  <c r="B858" i="3"/>
  <c r="C858" i="3" s="1"/>
  <c r="B808" i="3"/>
  <c r="C808" i="3" s="1"/>
  <c r="B773" i="3"/>
  <c r="C773" i="3" s="1"/>
  <c r="B741" i="3"/>
  <c r="C741" i="3" s="1"/>
  <c r="B709" i="3"/>
  <c r="C709" i="3" s="1"/>
  <c r="B677" i="3"/>
  <c r="C677" i="3" s="1"/>
  <c r="B645" i="3"/>
  <c r="C645" i="3" s="1"/>
  <c r="B1412" i="3"/>
  <c r="C1412" i="3" s="1"/>
  <c r="B1377" i="3"/>
  <c r="C1377" i="3" s="1"/>
  <c r="B1366" i="3"/>
  <c r="C1366" i="3" s="1"/>
  <c r="B1322" i="3"/>
  <c r="C1322" i="3" s="1"/>
  <c r="B1301" i="3"/>
  <c r="C1301" i="3" s="1"/>
  <c r="B1229" i="3"/>
  <c r="C1229" i="3" s="1"/>
  <c r="B1196" i="3"/>
  <c r="C1196" i="3" s="1"/>
  <c r="B1138" i="3"/>
  <c r="C1138" i="3" s="1"/>
  <c r="B1109" i="3"/>
  <c r="C1109" i="3" s="1"/>
  <c r="B1090" i="3"/>
  <c r="C1090" i="3" s="1"/>
  <c r="B1079" i="3"/>
  <c r="C1079" i="3" s="1"/>
  <c r="B1075" i="3"/>
  <c r="C1075" i="3" s="1"/>
  <c r="B1066" i="3"/>
  <c r="C1066" i="3" s="1"/>
  <c r="B1052" i="3"/>
  <c r="C1052" i="3" s="1"/>
  <c r="B1047" i="3"/>
  <c r="C1047" i="3" s="1"/>
  <c r="B1043" i="3"/>
  <c r="C1043" i="3" s="1"/>
  <c r="B1039" i="3"/>
  <c r="C1039" i="3" s="1"/>
  <c r="B1026" i="3"/>
  <c r="C1026" i="3" s="1"/>
  <c r="B991" i="3"/>
  <c r="C991" i="3" s="1"/>
  <c r="B961" i="3"/>
  <c r="C961" i="3" s="1"/>
  <c r="B953" i="3"/>
  <c r="C953" i="3" s="1"/>
  <c r="B929" i="3"/>
  <c r="C929" i="3" s="1"/>
  <c r="B912" i="3"/>
  <c r="C912" i="3" s="1"/>
  <c r="B904" i="3"/>
  <c r="C904" i="3" s="1"/>
  <c r="B878" i="3"/>
  <c r="C878" i="3" s="1"/>
  <c r="B874" i="3"/>
  <c r="C874" i="3" s="1"/>
  <c r="B867" i="3"/>
  <c r="C867" i="3" s="1"/>
  <c r="B848" i="3"/>
  <c r="C848" i="3" s="1"/>
  <c r="B840" i="3"/>
  <c r="C840" i="3" s="1"/>
  <c r="B811" i="3"/>
  <c r="C811" i="3" s="1"/>
  <c r="B799" i="3"/>
  <c r="C799" i="3" s="1"/>
  <c r="B796" i="3"/>
  <c r="C796" i="3" s="1"/>
  <c r="B793" i="3"/>
  <c r="C793" i="3" s="1"/>
  <c r="B790" i="3"/>
  <c r="C790" i="3" s="1"/>
  <c r="B764" i="3"/>
  <c r="C764" i="3" s="1"/>
  <c r="B761" i="3"/>
  <c r="C761" i="3" s="1"/>
  <c r="B758" i="3"/>
  <c r="C758" i="3" s="1"/>
  <c r="B1388" i="3"/>
  <c r="C1388" i="3" s="1"/>
  <c r="B1354" i="3"/>
  <c r="C1354" i="3" s="1"/>
  <c r="B1333" i="3"/>
  <c r="C1333" i="3" s="1"/>
  <c r="B1234" i="3"/>
  <c r="C1234" i="3" s="1"/>
  <c r="B1205" i="3"/>
  <c r="C1205" i="3" s="1"/>
  <c r="B1186" i="3"/>
  <c r="C1186" i="3" s="1"/>
  <c r="B1175" i="3"/>
  <c r="C1175" i="3" s="1"/>
  <c r="B1171" i="3"/>
  <c r="C1171" i="3" s="1"/>
  <c r="B1162" i="3"/>
  <c r="C1162" i="3" s="1"/>
  <c r="B1153" i="3"/>
  <c r="C1153" i="3" s="1"/>
  <c r="B1142" i="3"/>
  <c r="C1142" i="3" s="1"/>
  <c r="B1069" i="3"/>
  <c r="C1069" i="3" s="1"/>
  <c r="B986" i="3"/>
  <c r="C986" i="3" s="1"/>
  <c r="B978" i="3"/>
  <c r="C978" i="3" s="1"/>
  <c r="B964" i="3"/>
  <c r="C964" i="3" s="1"/>
  <c r="B940" i="3"/>
  <c r="C940" i="3" s="1"/>
  <c r="B932" i="3"/>
  <c r="C932" i="3" s="1"/>
  <c r="B894" i="3"/>
  <c r="C894" i="3" s="1"/>
  <c r="B891" i="3"/>
  <c r="C891" i="3" s="1"/>
  <c r="B888" i="3"/>
  <c r="C888" i="3" s="1"/>
  <c r="B870" i="3"/>
  <c r="C870" i="3" s="1"/>
  <c r="B830" i="3"/>
  <c r="C830" i="3" s="1"/>
  <c r="B827" i="3"/>
  <c r="C827" i="3" s="1"/>
  <c r="B824" i="3"/>
  <c r="C824" i="3" s="1"/>
  <c r="B781" i="3"/>
  <c r="C781" i="3" s="1"/>
  <c r="B749" i="3"/>
  <c r="C749" i="3" s="1"/>
  <c r="B717" i="3"/>
  <c r="C717" i="3" s="1"/>
  <c r="B685" i="3"/>
  <c r="C685" i="3" s="1"/>
  <c r="B653" i="3"/>
  <c r="C653" i="3" s="1"/>
  <c r="B1438" i="3"/>
  <c r="C1438" i="3" s="1"/>
  <c r="B1365" i="3"/>
  <c r="C1365" i="3" s="1"/>
  <c r="B1294" i="3"/>
  <c r="C1294" i="3" s="1"/>
  <c r="B1272" i="3"/>
  <c r="C1272" i="3" s="1"/>
  <c r="B1267" i="3"/>
  <c r="C1267" i="3" s="1"/>
  <c r="B1258" i="3"/>
  <c r="C1258" i="3" s="1"/>
  <c r="B1249" i="3"/>
  <c r="C1249" i="3" s="1"/>
  <c r="B1420" i="3"/>
  <c r="C1420" i="3" s="1"/>
  <c r="B1392" i="3"/>
  <c r="C1392" i="3" s="1"/>
  <c r="B1326" i="3"/>
  <c r="C1326" i="3" s="1"/>
  <c r="B1304" i="3"/>
  <c r="C1304" i="3" s="1"/>
  <c r="B1282" i="3"/>
  <c r="C1282" i="3" s="1"/>
  <c r="B1277" i="3"/>
  <c r="C1277" i="3" s="1"/>
  <c r="B1261" i="3"/>
  <c r="C1261" i="3" s="1"/>
  <c r="B1228" i="3"/>
  <c r="C1228" i="3" s="1"/>
  <c r="B1170" i="3"/>
  <c r="C1170" i="3" s="1"/>
  <c r="B1141" i="3"/>
  <c r="C1141" i="3" s="1"/>
  <c r="B1122" i="3"/>
  <c r="C1122" i="3" s="1"/>
  <c r="B1111" i="3"/>
  <c r="C1111" i="3" s="1"/>
  <c r="B1107" i="3"/>
  <c r="C1107" i="3" s="1"/>
  <c r="B1098" i="3"/>
  <c r="C1098" i="3" s="1"/>
  <c r="B1089" i="3"/>
  <c r="C1089" i="3" s="1"/>
  <c r="B1078" i="3"/>
  <c r="C1078" i="3" s="1"/>
  <c r="B1042" i="3"/>
  <c r="C1042" i="3" s="1"/>
  <c r="B1037" i="3"/>
  <c r="C1037" i="3" s="1"/>
  <c r="B997" i="3"/>
  <c r="C997" i="3" s="1"/>
  <c r="B972" i="3"/>
  <c r="C972" i="3" s="1"/>
  <c r="B943" i="3"/>
  <c r="C943" i="3" s="1"/>
  <c r="B914" i="3"/>
  <c r="C914" i="3" s="1"/>
  <c r="B896" i="3"/>
  <c r="C896" i="3" s="1"/>
  <c r="B890" i="3"/>
  <c r="C890" i="3" s="1"/>
  <c r="B850" i="3"/>
  <c r="C850" i="3" s="1"/>
  <c r="B832" i="3"/>
  <c r="C832" i="3" s="1"/>
  <c r="B826" i="3"/>
  <c r="C826" i="3" s="1"/>
  <c r="B789" i="3"/>
  <c r="C789" i="3" s="1"/>
  <c r="B757" i="3"/>
  <c r="C757" i="3" s="1"/>
  <c r="B725" i="3"/>
  <c r="C725" i="3" s="1"/>
  <c r="B693" i="3"/>
  <c r="C693" i="3" s="1"/>
  <c r="B661" i="3"/>
  <c r="C661" i="3" s="1"/>
  <c r="B629" i="3"/>
  <c r="C629" i="3" s="1"/>
  <c r="B1309" i="3"/>
  <c r="C1309" i="3" s="1"/>
  <c r="B1174" i="3"/>
  <c r="C1174" i="3" s="1"/>
  <c r="B1101" i="3"/>
  <c r="C1101" i="3" s="1"/>
  <c r="B1020" i="3"/>
  <c r="C1020" i="3" s="1"/>
  <c r="B1002" i="3"/>
  <c r="C1002" i="3" s="1"/>
  <c r="B921" i="3"/>
  <c r="C921" i="3" s="1"/>
  <c r="B910" i="3"/>
  <c r="C910" i="3" s="1"/>
  <c r="B899" i="3"/>
  <c r="C899" i="3" s="1"/>
  <c r="B863" i="3"/>
  <c r="C863" i="3" s="1"/>
  <c r="B807" i="3"/>
  <c r="C807" i="3" s="1"/>
  <c r="B765" i="3"/>
  <c r="C765" i="3" s="1"/>
  <c r="B739" i="3"/>
  <c r="C739" i="3" s="1"/>
  <c r="B727" i="3"/>
  <c r="C727" i="3" s="1"/>
  <c r="B713" i="3"/>
  <c r="C713" i="3" s="1"/>
  <c r="B704" i="3"/>
  <c r="C704" i="3" s="1"/>
  <c r="B700" i="3"/>
  <c r="C700" i="3" s="1"/>
  <c r="B669" i="3"/>
  <c r="C669" i="3" s="1"/>
  <c r="B665" i="3"/>
  <c r="C665" i="3" s="1"/>
  <c r="B652" i="3"/>
  <c r="C652" i="3" s="1"/>
  <c r="B646" i="3"/>
  <c r="C646" i="3" s="1"/>
  <c r="B630" i="3"/>
  <c r="C630" i="3" s="1"/>
  <c r="B618" i="3"/>
  <c r="C618" i="3" s="1"/>
  <c r="B615" i="3"/>
  <c r="C615" i="3" s="1"/>
  <c r="B586" i="3"/>
  <c r="C586" i="3" s="1"/>
  <c r="B583" i="3"/>
  <c r="C583" i="3" s="1"/>
  <c r="B554" i="3"/>
  <c r="C554" i="3" s="1"/>
  <c r="B551" i="3"/>
  <c r="C551" i="3" s="1"/>
  <c r="B522" i="3"/>
  <c r="C522" i="3" s="1"/>
  <c r="B519" i="3"/>
  <c r="C519" i="3" s="1"/>
  <c r="B490" i="3"/>
  <c r="C490" i="3" s="1"/>
  <c r="B487" i="3"/>
  <c r="C487" i="3" s="1"/>
  <c r="B458" i="3"/>
  <c r="C458" i="3" s="1"/>
  <c r="B455" i="3"/>
  <c r="C455" i="3" s="1"/>
  <c r="B263" i="3"/>
  <c r="C263" i="3" s="1"/>
  <c r="B260" i="3"/>
  <c r="C260" i="3" s="1"/>
  <c r="B252" i="3"/>
  <c r="C252" i="3" s="1"/>
  <c r="B244" i="3"/>
  <c r="C244" i="3" s="1"/>
  <c r="B236" i="3"/>
  <c r="C236" i="3" s="1"/>
  <c r="B228" i="3"/>
  <c r="C228" i="3" s="1"/>
  <c r="B220" i="3"/>
  <c r="C220" i="3" s="1"/>
  <c r="B212" i="3"/>
  <c r="C212" i="3" s="1"/>
  <c r="B204" i="3"/>
  <c r="C204" i="3" s="1"/>
  <c r="B196" i="3"/>
  <c r="C196" i="3" s="1"/>
  <c r="B188" i="3"/>
  <c r="C188" i="3" s="1"/>
  <c r="B180" i="3"/>
  <c r="C180" i="3" s="1"/>
  <c r="B172" i="3"/>
  <c r="C172" i="3" s="1"/>
  <c r="B164" i="3"/>
  <c r="C164" i="3" s="1"/>
  <c r="B156" i="3"/>
  <c r="C156" i="3" s="1"/>
  <c r="B148" i="3"/>
  <c r="C148" i="3" s="1"/>
  <c r="B140" i="3"/>
  <c r="C140" i="3" s="1"/>
  <c r="B132" i="3"/>
  <c r="C132" i="3" s="1"/>
  <c r="B124" i="3"/>
  <c r="C124" i="3" s="1"/>
  <c r="B116" i="3"/>
  <c r="C116" i="3" s="1"/>
  <c r="B108" i="3"/>
  <c r="C108" i="3" s="1"/>
  <c r="B100" i="3"/>
  <c r="C100" i="3" s="1"/>
  <c r="B92" i="3"/>
  <c r="C92" i="3" s="1"/>
  <c r="B84" i="3"/>
  <c r="C84" i="3" s="1"/>
  <c r="B76" i="3"/>
  <c r="C76" i="3" s="1"/>
  <c r="B68" i="3"/>
  <c r="C68" i="3" s="1"/>
  <c r="B60" i="3"/>
  <c r="C60" i="3" s="1"/>
  <c r="B52" i="3"/>
  <c r="C52" i="3" s="1"/>
  <c r="B44" i="3"/>
  <c r="C44" i="3" s="1"/>
  <c r="B36" i="3"/>
  <c r="C36" i="3" s="1"/>
  <c r="B28" i="3"/>
  <c r="C28" i="3" s="1"/>
  <c r="B20" i="3"/>
  <c r="C20" i="3" s="1"/>
  <c r="B12" i="3"/>
  <c r="C12" i="3" s="1"/>
  <c r="B4" i="3"/>
  <c r="C4" i="3" s="1"/>
  <c r="D162" i="2"/>
  <c r="D160" i="2"/>
  <c r="D158" i="2"/>
  <c r="D156" i="2"/>
  <c r="D154" i="2"/>
  <c r="D152" i="2"/>
  <c r="D150" i="2"/>
  <c r="D148" i="2"/>
  <c r="D146" i="2"/>
  <c r="D144" i="2"/>
  <c r="D142" i="2"/>
  <c r="D140" i="2"/>
  <c r="D138" i="2"/>
  <c r="D136" i="2"/>
  <c r="D134" i="2"/>
  <c r="D132" i="2"/>
  <c r="D130" i="2"/>
  <c r="D128" i="2"/>
  <c r="D126" i="2"/>
  <c r="D124" i="2"/>
  <c r="D122" i="2"/>
  <c r="D120" i="2"/>
  <c r="D118" i="2"/>
  <c r="D116" i="2"/>
  <c r="D114" i="2"/>
  <c r="D112" i="2"/>
  <c r="D110" i="2"/>
  <c r="D108" i="2"/>
  <c r="D106" i="2"/>
  <c r="D104" i="2"/>
  <c r="D102" i="2"/>
  <c r="D100" i="2"/>
  <c r="D98" i="2"/>
  <c r="D96" i="2"/>
  <c r="D94" i="2"/>
  <c r="D92" i="2"/>
  <c r="D90" i="2"/>
  <c r="D88" i="2"/>
  <c r="D86" i="2"/>
  <c r="D84" i="2"/>
  <c r="D82" i="2"/>
  <c r="D80" i="2"/>
  <c r="D78" i="2"/>
  <c r="D76" i="2"/>
  <c r="D74" i="2"/>
  <c r="D72" i="2"/>
  <c r="D70" i="2"/>
  <c r="D68" i="2"/>
  <c r="D66" i="2"/>
  <c r="D64" i="2"/>
  <c r="D62" i="2"/>
  <c r="D60" i="2"/>
  <c r="D58" i="2"/>
  <c r="D56" i="2"/>
  <c r="D54" i="2"/>
  <c r="D52" i="2"/>
  <c r="D50" i="2"/>
  <c r="D48" i="2"/>
  <c r="D46" i="2"/>
  <c r="D44" i="2"/>
  <c r="D42" i="2"/>
  <c r="D40" i="2"/>
  <c r="D38" i="2"/>
  <c r="D36" i="2"/>
  <c r="B1437" i="3"/>
  <c r="C1437" i="3" s="1"/>
  <c r="B1207" i="3"/>
  <c r="C1207" i="3" s="1"/>
  <c r="B859" i="3"/>
  <c r="C859" i="3" s="1"/>
  <c r="B803" i="3"/>
  <c r="C803" i="3" s="1"/>
  <c r="B772" i="3"/>
  <c r="C772" i="3" s="1"/>
  <c r="B734" i="3"/>
  <c r="C734" i="3" s="1"/>
  <c r="B676" i="3"/>
  <c r="C676" i="3" s="1"/>
  <c r="B641" i="3"/>
  <c r="C641" i="3" s="1"/>
  <c r="B600" i="3"/>
  <c r="C600" i="3" s="1"/>
  <c r="B593" i="3"/>
  <c r="C593" i="3" s="1"/>
  <c r="B568" i="3"/>
  <c r="C568" i="3" s="1"/>
  <c r="B561" i="3"/>
  <c r="C561" i="3" s="1"/>
  <c r="B536" i="3"/>
  <c r="C536" i="3" s="1"/>
  <c r="B529" i="3"/>
  <c r="C529" i="3" s="1"/>
  <c r="B504" i="3"/>
  <c r="C504" i="3" s="1"/>
  <c r="B497" i="3"/>
  <c r="C497" i="3" s="1"/>
  <c r="B472" i="3"/>
  <c r="C472" i="3" s="1"/>
  <c r="B465" i="3"/>
  <c r="C465" i="3" s="1"/>
  <c r="B438" i="3"/>
  <c r="C438" i="3" s="1"/>
  <c r="B422" i="3"/>
  <c r="C422" i="3" s="1"/>
  <c r="B406" i="3"/>
  <c r="C406" i="3" s="1"/>
  <c r="B390" i="3"/>
  <c r="C390" i="3" s="1"/>
  <c r="B374" i="3"/>
  <c r="C374" i="3" s="1"/>
  <c r="B358" i="3"/>
  <c r="C358" i="3" s="1"/>
  <c r="B342" i="3"/>
  <c r="C342" i="3" s="1"/>
  <c r="B326" i="3"/>
  <c r="C326" i="3" s="1"/>
  <c r="B310" i="3"/>
  <c r="C310" i="3" s="1"/>
  <c r="B294" i="3"/>
  <c r="C294" i="3" s="1"/>
  <c r="B278" i="3"/>
  <c r="C278" i="3" s="1"/>
  <c r="D6" i="2"/>
  <c r="D198" i="1"/>
  <c r="E198" i="1" s="1"/>
  <c r="D194" i="1"/>
  <c r="E194" i="1" s="1"/>
  <c r="D190" i="1"/>
  <c r="E190" i="1" s="1"/>
  <c r="D186" i="1"/>
  <c r="E186" i="1" s="1"/>
  <c r="D182" i="1"/>
  <c r="E182" i="1" s="1"/>
  <c r="D178" i="1"/>
  <c r="E178" i="1" s="1"/>
  <c r="D174" i="1"/>
  <c r="E174" i="1" s="1"/>
  <c r="D170" i="1"/>
  <c r="E170" i="1" s="1"/>
  <c r="D166" i="1"/>
  <c r="E166" i="1" s="1"/>
  <c r="D164" i="1"/>
  <c r="E164" i="1" s="1"/>
  <c r="D162" i="1"/>
  <c r="E162" i="1" s="1"/>
  <c r="D160" i="1"/>
  <c r="E160" i="1" s="1"/>
  <c r="D158" i="1"/>
  <c r="E158" i="1" s="1"/>
  <c r="D156" i="1"/>
  <c r="E156" i="1" s="1"/>
  <c r="D154" i="1"/>
  <c r="E154" i="1" s="1"/>
  <c r="D152" i="1"/>
  <c r="E152" i="1" s="1"/>
  <c r="D150" i="1"/>
  <c r="E150" i="1" s="1"/>
  <c r="D148" i="1"/>
  <c r="E148" i="1" s="1"/>
  <c r="D146" i="1"/>
  <c r="E146" i="1" s="1"/>
  <c r="D144" i="1"/>
  <c r="E144" i="1" s="1"/>
  <c r="D142" i="1"/>
  <c r="E142" i="1" s="1"/>
  <c r="D140" i="1"/>
  <c r="E140" i="1" s="1"/>
  <c r="D138" i="1"/>
  <c r="E138" i="1" s="1"/>
  <c r="D136" i="1"/>
  <c r="E136" i="1" s="1"/>
  <c r="D134" i="1"/>
  <c r="E134" i="1" s="1"/>
  <c r="D132" i="1"/>
  <c r="E132" i="1" s="1"/>
  <c r="D130" i="1"/>
  <c r="E130" i="1" s="1"/>
  <c r="D128" i="1"/>
  <c r="E128" i="1" s="1"/>
  <c r="D126" i="1"/>
  <c r="E126" i="1" s="1"/>
  <c r="D124" i="1"/>
  <c r="E124" i="1" s="1"/>
  <c r="D122" i="1"/>
  <c r="E122" i="1" s="1"/>
  <c r="D120" i="1"/>
  <c r="E120" i="1" s="1"/>
  <c r="D118" i="1"/>
  <c r="E118" i="1" s="1"/>
  <c r="D116" i="1"/>
  <c r="E116" i="1" s="1"/>
  <c r="B1336" i="3"/>
  <c r="C1336" i="3" s="1"/>
  <c r="B1314" i="3"/>
  <c r="C1314" i="3" s="1"/>
  <c r="B1194" i="3"/>
  <c r="C1194" i="3" s="1"/>
  <c r="B1165" i="3"/>
  <c r="C1165" i="3" s="1"/>
  <c r="B1007" i="3"/>
  <c r="C1007" i="3" s="1"/>
  <c r="B994" i="3"/>
  <c r="C994" i="3" s="1"/>
  <c r="B959" i="3"/>
  <c r="C959" i="3" s="1"/>
  <c r="B872" i="3"/>
  <c r="C872" i="3" s="1"/>
  <c r="B866" i="3"/>
  <c r="C866" i="3" s="1"/>
  <c r="B854" i="3"/>
  <c r="C854" i="3" s="1"/>
  <c r="B843" i="3"/>
  <c r="C843" i="3" s="1"/>
  <c r="B838" i="3"/>
  <c r="C838" i="3" s="1"/>
  <c r="B816" i="3"/>
  <c r="C816" i="3" s="1"/>
  <c r="B810" i="3"/>
  <c r="C810" i="3" s="1"/>
  <c r="B768" i="3"/>
  <c r="C768" i="3" s="1"/>
  <c r="B759" i="3"/>
  <c r="C759" i="3" s="1"/>
  <c r="B748" i="3"/>
  <c r="C748" i="3" s="1"/>
  <c r="B742" i="3"/>
  <c r="C742" i="3" s="1"/>
  <c r="B726" i="3"/>
  <c r="C726" i="3" s="1"/>
  <c r="B707" i="3"/>
  <c r="C707" i="3" s="1"/>
  <c r="B695" i="3"/>
  <c r="C695" i="3" s="1"/>
  <c r="B681" i="3"/>
  <c r="C681" i="3" s="1"/>
  <c r="B672" i="3"/>
  <c r="C672" i="3" s="1"/>
  <c r="B668" i="3"/>
  <c r="C668" i="3" s="1"/>
  <c r="B637" i="3"/>
  <c r="C637" i="3" s="1"/>
  <c r="B633" i="3"/>
  <c r="C633" i="3" s="1"/>
  <c r="B610" i="3"/>
  <c r="C610" i="3" s="1"/>
  <c r="B607" i="3"/>
  <c r="C607" i="3" s="1"/>
  <c r="B578" i="3"/>
  <c r="C578" i="3" s="1"/>
  <c r="B575" i="3"/>
  <c r="C575" i="3" s="1"/>
  <c r="B546" i="3"/>
  <c r="C546" i="3" s="1"/>
  <c r="B543" i="3"/>
  <c r="C543" i="3" s="1"/>
  <c r="G4" i="2"/>
  <c r="B1358" i="3"/>
  <c r="C1358" i="3" s="1"/>
  <c r="B924" i="3"/>
  <c r="C924" i="3" s="1"/>
  <c r="B862" i="3"/>
  <c r="C862" i="3" s="1"/>
  <c r="B806" i="3"/>
  <c r="C806" i="3" s="1"/>
  <c r="B737" i="3"/>
  <c r="C737" i="3" s="1"/>
  <c r="B702" i="3"/>
  <c r="C702" i="3" s="1"/>
  <c r="B644" i="3"/>
  <c r="C644" i="3" s="1"/>
  <c r="B617" i="3"/>
  <c r="C617" i="3" s="1"/>
  <c r="B592" i="3"/>
  <c r="C592" i="3" s="1"/>
  <c r="B585" i="3"/>
  <c r="C585" i="3" s="1"/>
  <c r="B560" i="3"/>
  <c r="C560" i="3" s="1"/>
  <c r="B553" i="3"/>
  <c r="C553" i="3" s="1"/>
  <c r="B528" i="3"/>
  <c r="C528" i="3" s="1"/>
  <c r="B521" i="3"/>
  <c r="C521" i="3" s="1"/>
  <c r="B496" i="3"/>
  <c r="C496" i="3" s="1"/>
  <c r="B489" i="3"/>
  <c r="C489" i="3" s="1"/>
  <c r="B464" i="3"/>
  <c r="C464" i="3" s="1"/>
  <c r="B457" i="3"/>
  <c r="C457" i="3" s="1"/>
  <c r="B440" i="3"/>
  <c r="C440" i="3" s="1"/>
  <c r="B424" i="3"/>
  <c r="C424" i="3" s="1"/>
  <c r="B408" i="3"/>
  <c r="C408" i="3" s="1"/>
  <c r="B392" i="3"/>
  <c r="C392" i="3" s="1"/>
  <c r="B376" i="3"/>
  <c r="C376" i="3" s="1"/>
  <c r="B360" i="3"/>
  <c r="C360" i="3" s="1"/>
  <c r="B344" i="3"/>
  <c r="C344" i="3" s="1"/>
  <c r="B328" i="3"/>
  <c r="C328" i="3" s="1"/>
  <c r="B312" i="3"/>
  <c r="C312" i="3" s="1"/>
  <c r="B296" i="3"/>
  <c r="C296" i="3" s="1"/>
  <c r="B280" i="3"/>
  <c r="C280" i="3" s="1"/>
  <c r="B262" i="3"/>
  <c r="C262" i="3" s="1"/>
  <c r="B259" i="3"/>
  <c r="C259" i="3" s="1"/>
  <c r="B251" i="3"/>
  <c r="C251" i="3" s="1"/>
  <c r="B243" i="3"/>
  <c r="C243" i="3" s="1"/>
  <c r="B235" i="3"/>
  <c r="C235" i="3" s="1"/>
  <c r="B227" i="3"/>
  <c r="C227" i="3" s="1"/>
  <c r="B219" i="3"/>
  <c r="C219" i="3" s="1"/>
  <c r="B211" i="3"/>
  <c r="C211" i="3" s="1"/>
  <c r="B203" i="3"/>
  <c r="C203" i="3" s="1"/>
  <c r="B195" i="3"/>
  <c r="C195" i="3" s="1"/>
  <c r="B187" i="3"/>
  <c r="C187" i="3" s="1"/>
  <c r="B179" i="3"/>
  <c r="C179" i="3" s="1"/>
  <c r="B171" i="3"/>
  <c r="C171" i="3" s="1"/>
  <c r="B163" i="3"/>
  <c r="C163" i="3" s="1"/>
  <c r="B155" i="3"/>
  <c r="C155" i="3" s="1"/>
  <c r="B147" i="3"/>
  <c r="C147" i="3" s="1"/>
  <c r="B139" i="3"/>
  <c r="C139" i="3" s="1"/>
  <c r="B131" i="3"/>
  <c r="C131" i="3" s="1"/>
  <c r="B123" i="3"/>
  <c r="C123" i="3" s="1"/>
  <c r="B115" i="3"/>
  <c r="C115" i="3" s="1"/>
  <c r="B107" i="3"/>
  <c r="C107" i="3" s="1"/>
  <c r="B99" i="3"/>
  <c r="C99" i="3" s="1"/>
  <c r="B91" i="3"/>
  <c r="C91" i="3" s="1"/>
  <c r="B83" i="3"/>
  <c r="C83" i="3" s="1"/>
  <c r="B75" i="3"/>
  <c r="C75" i="3" s="1"/>
  <c r="B67" i="3"/>
  <c r="C67" i="3" s="1"/>
  <c r="B59" i="3"/>
  <c r="C59" i="3" s="1"/>
  <c r="B51" i="3"/>
  <c r="C51" i="3" s="1"/>
  <c r="B43" i="3"/>
  <c r="C43" i="3" s="1"/>
  <c r="B35" i="3"/>
  <c r="C35" i="3" s="1"/>
  <c r="B27" i="3"/>
  <c r="C27" i="3" s="1"/>
  <c r="B19" i="3"/>
  <c r="C19" i="3" s="1"/>
  <c r="B11" i="3"/>
  <c r="C11" i="3" s="1"/>
  <c r="B3" i="3"/>
  <c r="C3" i="3" s="1"/>
  <c r="B1298" i="3"/>
  <c r="C1298" i="3" s="1"/>
  <c r="B1185" i="3"/>
  <c r="C1185" i="3" s="1"/>
  <c r="B1011" i="3"/>
  <c r="C1011" i="3" s="1"/>
  <c r="B993" i="3"/>
  <c r="C993" i="3" s="1"/>
  <c r="B907" i="3"/>
  <c r="C907" i="3" s="1"/>
  <c r="B857" i="3"/>
  <c r="C857" i="3" s="1"/>
  <c r="B801" i="3"/>
  <c r="C801" i="3" s="1"/>
  <c r="B771" i="3"/>
  <c r="C771" i="3" s="1"/>
  <c r="B733" i="3"/>
  <c r="C733" i="3" s="1"/>
  <c r="B729" i="3"/>
  <c r="C729" i="3" s="1"/>
  <c r="B694" i="3"/>
  <c r="C694" i="3" s="1"/>
  <c r="B675" i="3"/>
  <c r="C675" i="3" s="1"/>
  <c r="B663" i="3"/>
  <c r="C663" i="3" s="1"/>
  <c r="B640" i="3"/>
  <c r="C640" i="3" s="1"/>
  <c r="B636" i="3"/>
  <c r="C636" i="3" s="1"/>
  <c r="D161" i="2"/>
  <c r="D159" i="2"/>
  <c r="D157" i="2"/>
  <c r="D155" i="2"/>
  <c r="D153" i="2"/>
  <c r="D151" i="2"/>
  <c r="D149" i="2"/>
  <c r="D147" i="2"/>
  <c r="D145" i="2"/>
  <c r="D143" i="2"/>
  <c r="D141" i="2"/>
  <c r="D139" i="2"/>
  <c r="D137" i="2"/>
  <c r="D135" i="2"/>
  <c r="D133" i="2"/>
  <c r="B1266" i="3"/>
  <c r="C1266" i="3" s="1"/>
  <c r="B1238" i="3"/>
  <c r="C1238" i="3" s="1"/>
  <c r="B1218" i="3"/>
  <c r="C1218" i="3" s="1"/>
  <c r="B918" i="3"/>
  <c r="C918" i="3" s="1"/>
  <c r="B865" i="3"/>
  <c r="C865" i="3" s="1"/>
  <c r="B836" i="3"/>
  <c r="C836" i="3" s="1"/>
  <c r="B809" i="3"/>
  <c r="C809" i="3" s="1"/>
  <c r="B766" i="3"/>
  <c r="C766" i="3" s="1"/>
  <c r="B740" i="3"/>
  <c r="C740" i="3" s="1"/>
  <c r="B705" i="3"/>
  <c r="C705" i="3" s="1"/>
  <c r="B670" i="3"/>
  <c r="C670" i="3" s="1"/>
  <c r="B620" i="3"/>
  <c r="C620" i="3" s="1"/>
  <c r="B616" i="3"/>
  <c r="C616" i="3" s="1"/>
  <c r="B609" i="3"/>
  <c r="C609" i="3" s="1"/>
  <c r="B588" i="3"/>
  <c r="C588" i="3" s="1"/>
  <c r="B584" i="3"/>
  <c r="C584" i="3" s="1"/>
  <c r="B577" i="3"/>
  <c r="C577" i="3" s="1"/>
  <c r="B556" i="3"/>
  <c r="C556" i="3" s="1"/>
  <c r="B552" i="3"/>
  <c r="C552" i="3" s="1"/>
  <c r="B545" i="3"/>
  <c r="C545" i="3" s="1"/>
  <c r="B524" i="3"/>
  <c r="C524" i="3" s="1"/>
  <c r="B520" i="3"/>
  <c r="C520" i="3" s="1"/>
  <c r="B513" i="3"/>
  <c r="C513" i="3" s="1"/>
  <c r="B492" i="3"/>
  <c r="C492" i="3" s="1"/>
  <c r="B488" i="3"/>
  <c r="C488" i="3" s="1"/>
  <c r="B481" i="3"/>
  <c r="C481" i="3" s="1"/>
  <c r="B460" i="3"/>
  <c r="C460" i="3" s="1"/>
  <c r="B456" i="3"/>
  <c r="C456" i="3" s="1"/>
  <c r="B449" i="3"/>
  <c r="C449" i="3" s="1"/>
  <c r="B446" i="3"/>
  <c r="C446" i="3" s="1"/>
  <c r="B433" i="3"/>
  <c r="C433" i="3" s="1"/>
  <c r="B430" i="3"/>
  <c r="C430" i="3" s="1"/>
  <c r="B417" i="3"/>
  <c r="C417" i="3" s="1"/>
  <c r="B414" i="3"/>
  <c r="C414" i="3" s="1"/>
  <c r="B401" i="3"/>
  <c r="C401" i="3" s="1"/>
  <c r="B398" i="3"/>
  <c r="C398" i="3" s="1"/>
  <c r="B385" i="3"/>
  <c r="C385" i="3" s="1"/>
  <c r="B382" i="3"/>
  <c r="C382" i="3" s="1"/>
  <c r="B369" i="3"/>
  <c r="C369" i="3" s="1"/>
  <c r="B366" i="3"/>
  <c r="C366" i="3" s="1"/>
  <c r="B353" i="3"/>
  <c r="C353" i="3" s="1"/>
  <c r="B350" i="3"/>
  <c r="C350" i="3" s="1"/>
  <c r="B337" i="3"/>
  <c r="C337" i="3" s="1"/>
  <c r="B334" i="3"/>
  <c r="C334" i="3" s="1"/>
  <c r="B321" i="3"/>
  <c r="C321" i="3" s="1"/>
  <c r="B318" i="3"/>
  <c r="C318" i="3" s="1"/>
  <c r="B305" i="3"/>
  <c r="C305" i="3" s="1"/>
  <c r="B302" i="3"/>
  <c r="C302" i="3" s="1"/>
  <c r="B289" i="3"/>
  <c r="C289" i="3" s="1"/>
  <c r="B286" i="3"/>
  <c r="C286" i="3" s="1"/>
  <c r="B273" i="3"/>
  <c r="C273" i="3" s="1"/>
  <c r="B270" i="3"/>
  <c r="C270" i="3" s="1"/>
  <c r="B267" i="3"/>
  <c r="C267" i="3" s="1"/>
  <c r="B264" i="3"/>
  <c r="C264" i="3" s="1"/>
  <c r="B253" i="3"/>
  <c r="C253" i="3" s="1"/>
  <c r="B245" i="3"/>
  <c r="C245" i="3" s="1"/>
  <c r="B237" i="3"/>
  <c r="C237" i="3" s="1"/>
  <c r="B229" i="3"/>
  <c r="C229" i="3" s="1"/>
  <c r="B221" i="3"/>
  <c r="C221" i="3" s="1"/>
  <c r="B213" i="3"/>
  <c r="C213" i="3" s="1"/>
  <c r="B205" i="3"/>
  <c r="C205" i="3" s="1"/>
  <c r="B197" i="3"/>
  <c r="C197" i="3" s="1"/>
  <c r="B189" i="3"/>
  <c r="C189" i="3" s="1"/>
  <c r="B181" i="3"/>
  <c r="C181" i="3" s="1"/>
  <c r="B173" i="3"/>
  <c r="C173" i="3" s="1"/>
  <c r="B165" i="3"/>
  <c r="C165" i="3" s="1"/>
  <c r="B157" i="3"/>
  <c r="C157" i="3" s="1"/>
  <c r="B149" i="3"/>
  <c r="C149" i="3" s="1"/>
  <c r="B141" i="3"/>
  <c r="C141" i="3" s="1"/>
  <c r="B133" i="3"/>
  <c r="C133" i="3" s="1"/>
  <c r="B125" i="3"/>
  <c r="C125" i="3" s="1"/>
  <c r="B117" i="3"/>
  <c r="C117" i="3" s="1"/>
  <c r="B109" i="3"/>
  <c r="C109" i="3" s="1"/>
  <c r="B101" i="3"/>
  <c r="C101" i="3" s="1"/>
  <c r="B93" i="3"/>
  <c r="C93" i="3" s="1"/>
  <c r="B85" i="3"/>
  <c r="C85" i="3" s="1"/>
  <c r="B77" i="3"/>
  <c r="C77" i="3" s="1"/>
  <c r="B69" i="3"/>
  <c r="C69" i="3" s="1"/>
  <c r="B61" i="3"/>
  <c r="C61" i="3" s="1"/>
  <c r="B53" i="3"/>
  <c r="C53" i="3" s="1"/>
  <c r="B45" i="3"/>
  <c r="C45" i="3" s="1"/>
  <c r="B37" i="3"/>
  <c r="C37" i="3" s="1"/>
  <c r="B29" i="3"/>
  <c r="C29" i="3" s="1"/>
  <c r="B21" i="3"/>
  <c r="C21" i="3" s="1"/>
  <c r="B13" i="3"/>
  <c r="C13" i="3" s="1"/>
  <c r="B5" i="3"/>
  <c r="C5" i="3" s="1"/>
  <c r="B1203" i="3"/>
  <c r="C1203" i="3" s="1"/>
  <c r="B1132" i="3"/>
  <c r="C1132" i="3" s="1"/>
  <c r="B1068" i="3"/>
  <c r="C1068" i="3" s="1"/>
  <c r="B1034" i="3"/>
  <c r="C1034" i="3" s="1"/>
  <c r="B1015" i="3"/>
  <c r="C1015" i="3" s="1"/>
  <c r="B985" i="3"/>
  <c r="C985" i="3" s="1"/>
  <c r="B906" i="3"/>
  <c r="C906" i="3" s="1"/>
  <c r="B900" i="3"/>
  <c r="C900" i="3" s="1"/>
  <c r="B880" i="3"/>
  <c r="C880" i="3" s="1"/>
  <c r="B860" i="3"/>
  <c r="C860" i="3" s="1"/>
  <c r="B819" i="3"/>
  <c r="C819" i="3" s="1"/>
  <c r="B804" i="3"/>
  <c r="C804" i="3" s="1"/>
  <c r="B791" i="3"/>
  <c r="C791" i="3" s="1"/>
  <c r="B736" i="3"/>
  <c r="C736" i="3" s="1"/>
  <c r="B732" i="3"/>
  <c r="C732" i="3" s="1"/>
  <c r="B701" i="3"/>
  <c r="C701" i="3" s="1"/>
  <c r="B697" i="3"/>
  <c r="C697" i="3" s="1"/>
  <c r="B662" i="3"/>
  <c r="C662" i="3" s="1"/>
  <c r="B643" i="3"/>
  <c r="C643" i="3" s="1"/>
  <c r="B631" i="3"/>
  <c r="C631" i="3" s="1"/>
  <c r="B623" i="3"/>
  <c r="C623" i="3" s="1"/>
  <c r="B1237" i="3"/>
  <c r="C1237" i="3" s="1"/>
  <c r="B1074" i="3"/>
  <c r="C1074" i="3" s="1"/>
  <c r="B927" i="3"/>
  <c r="C927" i="3" s="1"/>
  <c r="B856" i="3"/>
  <c r="C856" i="3" s="1"/>
  <c r="B835" i="3"/>
  <c r="C835" i="3" s="1"/>
  <c r="B800" i="3"/>
  <c r="C800" i="3" s="1"/>
  <c r="B769" i="3"/>
  <c r="C769" i="3" s="1"/>
  <c r="B708" i="3"/>
  <c r="C708" i="3" s="1"/>
  <c r="B673" i="3"/>
  <c r="C673" i="3" s="1"/>
  <c r="B638" i="3"/>
  <c r="C638" i="3" s="1"/>
  <c r="B608" i="3"/>
  <c r="C608" i="3" s="1"/>
  <c r="B601" i="3"/>
  <c r="C601" i="3" s="1"/>
  <c r="B576" i="3"/>
  <c r="C576" i="3" s="1"/>
  <c r="B569" i="3"/>
  <c r="C569" i="3" s="1"/>
  <c r="B544" i="3"/>
  <c r="C544" i="3" s="1"/>
  <c r="B537" i="3"/>
  <c r="C537" i="3" s="1"/>
  <c r="B512" i="3"/>
  <c r="C512" i="3" s="1"/>
  <c r="B505" i="3"/>
  <c r="C505" i="3" s="1"/>
  <c r="B480" i="3"/>
  <c r="C480" i="3" s="1"/>
  <c r="B473" i="3"/>
  <c r="C473" i="3" s="1"/>
  <c r="B448" i="3"/>
  <c r="C448" i="3" s="1"/>
  <c r="B432" i="3"/>
  <c r="C432" i="3" s="1"/>
  <c r="B416" i="3"/>
  <c r="C416" i="3" s="1"/>
  <c r="B400" i="3"/>
  <c r="C400" i="3" s="1"/>
  <c r="B384" i="3"/>
  <c r="C384" i="3" s="1"/>
  <c r="B368" i="3"/>
  <c r="C368" i="3" s="1"/>
  <c r="B352" i="3"/>
  <c r="C352" i="3" s="1"/>
  <c r="B336" i="3"/>
  <c r="C336" i="3" s="1"/>
  <c r="B320" i="3"/>
  <c r="C320" i="3" s="1"/>
  <c r="B304" i="3"/>
  <c r="C304" i="3" s="1"/>
  <c r="B288" i="3"/>
  <c r="C288" i="3" s="1"/>
  <c r="B272" i="3"/>
  <c r="C272" i="3" s="1"/>
  <c r="G3" i="2"/>
  <c r="D199" i="1"/>
  <c r="E199" i="1" s="1"/>
  <c r="D195" i="1"/>
  <c r="E195" i="1" s="1"/>
  <c r="D191" i="1"/>
  <c r="E191" i="1" s="1"/>
  <c r="D187" i="1"/>
  <c r="E187" i="1" s="1"/>
  <c r="D183" i="1"/>
  <c r="E183" i="1" s="1"/>
  <c r="D179" i="1"/>
  <c r="E179" i="1" s="1"/>
  <c r="B5" i="2"/>
  <c r="D196" i="1"/>
  <c r="E196" i="1" s="1"/>
  <c r="D185" i="1"/>
  <c r="E185" i="1" s="1"/>
  <c r="D175" i="1"/>
  <c r="E175" i="1" s="1"/>
  <c r="D167" i="1"/>
  <c r="E167" i="1" s="1"/>
  <c r="D119" i="1"/>
  <c r="E119" i="1" s="1"/>
  <c r="D113" i="1"/>
  <c r="E113" i="1" s="1"/>
  <c r="D105" i="1"/>
  <c r="E105" i="1" s="1"/>
  <c r="D95" i="1"/>
  <c r="E95" i="1" s="1"/>
  <c r="G93" i="1"/>
  <c r="H93" i="1" s="1"/>
  <c r="D88" i="1"/>
  <c r="E88" i="1" s="1"/>
  <c r="G84" i="1"/>
  <c r="H84" i="1" s="1"/>
  <c r="D184" i="1"/>
  <c r="E184" i="1" s="1"/>
  <c r="D110" i="1"/>
  <c r="E110" i="1" s="1"/>
  <c r="D102" i="1"/>
  <c r="E102" i="1" s="1"/>
  <c r="G98" i="1"/>
  <c r="H98" i="1" s="1"/>
  <c r="B95" i="1"/>
  <c r="D93" i="1"/>
  <c r="E93" i="1" s="1"/>
  <c r="G91" i="1"/>
  <c r="H91" i="1" s="1"/>
  <c r="D86" i="1"/>
  <c r="E86" i="1" s="1"/>
  <c r="G82" i="1"/>
  <c r="H82" i="1" s="1"/>
  <c r="G79" i="1"/>
  <c r="H79" i="1" s="1"/>
  <c r="D78" i="1"/>
  <c r="E78" i="1" s="1"/>
  <c r="G75" i="1"/>
  <c r="H75" i="1" s="1"/>
  <c r="D74" i="1"/>
  <c r="E74" i="1" s="1"/>
  <c r="G71" i="1"/>
  <c r="H71" i="1" s="1"/>
  <c r="D70" i="1"/>
  <c r="E70" i="1" s="1"/>
  <c r="J67" i="1"/>
  <c r="K67" i="1" s="1"/>
  <c r="J66" i="1"/>
  <c r="K66" i="1" s="1"/>
  <c r="J65" i="1"/>
  <c r="K65" i="1" s="1"/>
  <c r="J64" i="1"/>
  <c r="K64" i="1" s="1"/>
  <c r="J63" i="1"/>
  <c r="K63" i="1" s="1"/>
  <c r="J62" i="1"/>
  <c r="K62" i="1" s="1"/>
  <c r="J61" i="1"/>
  <c r="K61" i="1" s="1"/>
  <c r="D4" i="2"/>
  <c r="B2" i="2"/>
  <c r="D193" i="1"/>
  <c r="E193" i="1" s="1"/>
  <c r="D173" i="1"/>
  <c r="E173" i="1" s="1"/>
  <c r="D115" i="1"/>
  <c r="E115" i="1" s="1"/>
  <c r="D107" i="1"/>
  <c r="E107" i="1" s="1"/>
  <c r="D100" i="1"/>
  <c r="E100" i="1" s="1"/>
  <c r="G96" i="1"/>
  <c r="H96" i="1" s="1"/>
  <c r="D91" i="1"/>
  <c r="E91" i="1" s="1"/>
  <c r="G89" i="1"/>
  <c r="H89" i="1" s="1"/>
  <c r="D84" i="1"/>
  <c r="E84" i="1" s="1"/>
  <c r="D34" i="2"/>
  <c r="D30" i="2"/>
  <c r="D26" i="2"/>
  <c r="D22" i="2"/>
  <c r="D18" i="2"/>
  <c r="D14" i="2"/>
  <c r="D10" i="2"/>
  <c r="G6" i="2"/>
  <c r="D192" i="1"/>
  <c r="E192" i="1" s="1"/>
  <c r="D181" i="1"/>
  <c r="E181" i="1" s="1"/>
  <c r="D172" i="1"/>
  <c r="E172" i="1" s="1"/>
  <c r="D165" i="1"/>
  <c r="E165" i="1" s="1"/>
  <c r="D161" i="1"/>
  <c r="E161" i="1" s="1"/>
  <c r="D157" i="1"/>
  <c r="E157" i="1" s="1"/>
  <c r="D153" i="1"/>
  <c r="E153" i="1" s="1"/>
  <c r="D149" i="1"/>
  <c r="E149" i="1" s="1"/>
  <c r="D145" i="1"/>
  <c r="E145" i="1" s="1"/>
  <c r="D141" i="1"/>
  <c r="E141" i="1" s="1"/>
  <c r="D137" i="1"/>
  <c r="E137" i="1" s="1"/>
  <c r="D133" i="1"/>
  <c r="E133" i="1" s="1"/>
  <c r="D129" i="1"/>
  <c r="E129" i="1" s="1"/>
  <c r="D125" i="1"/>
  <c r="E125" i="1" s="1"/>
  <c r="D121" i="1"/>
  <c r="E121" i="1" s="1"/>
  <c r="D112" i="1"/>
  <c r="E112" i="1" s="1"/>
  <c r="D104" i="1"/>
  <c r="E104" i="1" s="1"/>
  <c r="D98" i="1"/>
  <c r="E98" i="1" s="1"/>
  <c r="G94" i="1"/>
  <c r="H94" i="1" s="1"/>
  <c r="B91" i="1"/>
  <c r="D89" i="1"/>
  <c r="E89" i="1" s="1"/>
  <c r="G87" i="1"/>
  <c r="H87" i="1" s="1"/>
  <c r="D82" i="1"/>
  <c r="E82" i="1" s="1"/>
  <c r="G80" i="1"/>
  <c r="H80" i="1" s="1"/>
  <c r="D79" i="1"/>
  <c r="E79" i="1" s="1"/>
  <c r="G76" i="1"/>
  <c r="H76" i="1" s="1"/>
  <c r="B6" i="2"/>
  <c r="B4" i="2"/>
  <c r="D201" i="1"/>
  <c r="E201" i="1" s="1"/>
  <c r="D180" i="1"/>
  <c r="E180" i="1" s="1"/>
  <c r="D171" i="1"/>
  <c r="E171" i="1" s="1"/>
  <c r="D109" i="1"/>
  <c r="E109" i="1" s="1"/>
  <c r="G101" i="1"/>
  <c r="H101" i="1" s="1"/>
  <c r="D96" i="1"/>
  <c r="E96" i="1" s="1"/>
  <c r="G92" i="1"/>
  <c r="H92" i="1" s="1"/>
  <c r="D87" i="1"/>
  <c r="E87" i="1" s="1"/>
  <c r="G85" i="1"/>
  <c r="H85" i="1" s="1"/>
  <c r="AK2" i="1"/>
  <c r="AL2" i="1" s="1"/>
  <c r="Y2" i="1"/>
  <c r="Z2" i="1" s="1"/>
  <c r="D200" i="1"/>
  <c r="E200" i="1" s="1"/>
  <c r="D189" i="1"/>
  <c r="E189" i="1" s="1"/>
  <c r="D117" i="1"/>
  <c r="E117" i="1" s="1"/>
  <c r="D114" i="1"/>
  <c r="E114" i="1" s="1"/>
  <c r="D106" i="1"/>
  <c r="E106" i="1" s="1"/>
  <c r="D101" i="1"/>
  <c r="E101" i="1" s="1"/>
  <c r="G99" i="1"/>
  <c r="H99" i="1" s="1"/>
  <c r="D94" i="1"/>
  <c r="E94" i="1" s="1"/>
  <c r="G90" i="1"/>
  <c r="H90" i="1" s="1"/>
  <c r="B87" i="1"/>
  <c r="D85" i="1"/>
  <c r="E85" i="1" s="1"/>
  <c r="G83" i="1"/>
  <c r="H83" i="1" s="1"/>
  <c r="D80" i="1"/>
  <c r="E80" i="1" s="1"/>
  <c r="G77" i="1"/>
  <c r="H77" i="1" s="1"/>
  <c r="D76" i="1"/>
  <c r="E76" i="1" s="1"/>
  <c r="G73" i="1"/>
  <c r="H73" i="1" s="1"/>
  <c r="D72" i="1"/>
  <c r="E72" i="1" s="1"/>
  <c r="G69" i="1"/>
  <c r="H69" i="1" s="1"/>
  <c r="D68" i="1"/>
  <c r="E68" i="1" s="1"/>
  <c r="D67" i="1"/>
  <c r="E67" i="1" s="1"/>
  <c r="D66" i="1"/>
  <c r="E66" i="1" s="1"/>
  <c r="D65" i="1"/>
  <c r="E65" i="1" s="1"/>
  <c r="D64" i="1"/>
  <c r="E64" i="1" s="1"/>
  <c r="D63" i="1"/>
  <c r="E63" i="1" s="1"/>
  <c r="D62" i="1"/>
  <c r="E62" i="1" s="1"/>
  <c r="D61" i="1"/>
  <c r="E61" i="1" s="1"/>
  <c r="D60" i="1"/>
  <c r="E60" i="1" s="1"/>
  <c r="D59" i="1"/>
  <c r="E59" i="1" s="1"/>
  <c r="D58" i="1"/>
  <c r="E58" i="1" s="1"/>
  <c r="D57" i="1"/>
  <c r="E57" i="1" s="1"/>
  <c r="D56" i="1"/>
  <c r="E56" i="1" s="1"/>
  <c r="D55" i="1"/>
  <c r="E55" i="1" s="1"/>
  <c r="D54" i="1"/>
  <c r="E54" i="1" s="1"/>
  <c r="D53" i="1"/>
  <c r="E53" i="1" s="1"/>
  <c r="D52" i="1"/>
  <c r="E52" i="1" s="1"/>
  <c r="G51" i="1"/>
  <c r="H51" i="1" s="1"/>
  <c r="J50" i="1"/>
  <c r="K50" i="1" s="1"/>
  <c r="M49" i="1"/>
  <c r="N49" i="1" s="1"/>
  <c r="D48" i="1"/>
  <c r="E48" i="1" s="1"/>
  <c r="J47" i="1"/>
  <c r="K47" i="1" s="1"/>
  <c r="AN46" i="1"/>
  <c r="AO46" i="1" s="1"/>
  <c r="D46" i="1"/>
  <c r="E46" i="1" s="1"/>
  <c r="J45" i="1"/>
  <c r="K45" i="1" s="1"/>
  <c r="M44" i="1"/>
  <c r="N44" i="1" s="1"/>
  <c r="D43" i="1"/>
  <c r="E43" i="1" s="1"/>
  <c r="J42" i="1"/>
  <c r="K42" i="1" s="1"/>
  <c r="AN41" i="1"/>
  <c r="AO41" i="1" s="1"/>
  <c r="G41" i="1"/>
  <c r="H41" i="1" s="1"/>
  <c r="P40" i="1"/>
  <c r="Q40" i="1" s="1"/>
  <c r="D40" i="1"/>
  <c r="E40" i="1" s="1"/>
  <c r="G5" i="2"/>
  <c r="D3" i="2"/>
  <c r="D188" i="1"/>
  <c r="E188" i="1" s="1"/>
  <c r="D177" i="1"/>
  <c r="E177" i="1" s="1"/>
  <c r="D169" i="1"/>
  <c r="E169" i="1" s="1"/>
  <c r="D111" i="1"/>
  <c r="E111" i="1" s="1"/>
  <c r="D103" i="1"/>
  <c r="E103" i="1" s="1"/>
  <c r="B101" i="1"/>
  <c r="D99" i="1"/>
  <c r="E99" i="1" s="1"/>
  <c r="G97" i="1"/>
  <c r="H97" i="1" s="1"/>
  <c r="D92" i="1"/>
  <c r="E92" i="1" s="1"/>
  <c r="G88" i="1"/>
  <c r="H88" i="1" s="1"/>
  <c r="B85" i="1"/>
  <c r="D83" i="1"/>
  <c r="E83" i="1" s="1"/>
  <c r="G81" i="1"/>
  <c r="H81" i="1" s="1"/>
  <c r="B80" i="1"/>
  <c r="B76" i="1"/>
  <c r="B72" i="1"/>
  <c r="B68" i="1"/>
  <c r="B67" i="1"/>
  <c r="B66" i="1"/>
  <c r="B65" i="1"/>
  <c r="B64" i="1"/>
  <c r="B63" i="1"/>
  <c r="B62" i="1"/>
  <c r="B61" i="1"/>
  <c r="B60" i="1"/>
  <c r="B59" i="1"/>
  <c r="B58" i="1"/>
  <c r="B57" i="1"/>
  <c r="B56" i="1"/>
  <c r="B55" i="1"/>
  <c r="B54" i="1"/>
  <c r="B53" i="1"/>
  <c r="B52" i="1"/>
  <c r="B48" i="1"/>
  <c r="B46" i="1"/>
  <c r="B43" i="1"/>
  <c r="B40" i="1"/>
  <c r="B31" i="1"/>
  <c r="B26" i="1"/>
  <c r="B21" i="1"/>
  <c r="B19" i="1"/>
  <c r="B16" i="1"/>
  <c r="B15" i="1"/>
  <c r="B14" i="1"/>
  <c r="B13" i="1"/>
  <c r="D32" i="2"/>
  <c r="D28" i="2"/>
  <c r="D24" i="2"/>
  <c r="D197" i="1"/>
  <c r="E197" i="1" s="1"/>
  <c r="D176" i="1"/>
  <c r="E176" i="1" s="1"/>
  <c r="D168" i="1"/>
  <c r="E168" i="1" s="1"/>
  <c r="D163" i="1"/>
  <c r="E163" i="1" s="1"/>
  <c r="D159" i="1"/>
  <c r="E159" i="1" s="1"/>
  <c r="D155" i="1"/>
  <c r="E155" i="1" s="1"/>
  <c r="D151" i="1"/>
  <c r="E151" i="1" s="1"/>
  <c r="D147" i="1"/>
  <c r="E147" i="1" s="1"/>
  <c r="D143" i="1"/>
  <c r="E143" i="1" s="1"/>
  <c r="D139" i="1"/>
  <c r="E139" i="1" s="1"/>
  <c r="D135" i="1"/>
  <c r="E135" i="1" s="1"/>
  <c r="D131" i="1"/>
  <c r="E131" i="1" s="1"/>
  <c r="D127" i="1"/>
  <c r="E127" i="1" s="1"/>
  <c r="D123" i="1"/>
  <c r="E123" i="1" s="1"/>
  <c r="D108" i="1"/>
  <c r="E108" i="1" s="1"/>
  <c r="D97" i="1"/>
  <c r="E97" i="1" s="1"/>
  <c r="G95" i="1"/>
  <c r="H95" i="1" s="1"/>
  <c r="D90" i="1"/>
  <c r="E90" i="1" s="1"/>
  <c r="G86" i="1"/>
  <c r="H86" i="1" s="1"/>
  <c r="D81" i="1"/>
  <c r="E81" i="1" s="1"/>
  <c r="G78" i="1"/>
  <c r="H78" i="1" s="1"/>
  <c r="D77" i="1"/>
  <c r="E77" i="1" s="1"/>
  <c r="G74" i="1"/>
  <c r="H74" i="1" s="1"/>
  <c r="D73" i="1"/>
  <c r="E73" i="1" s="1"/>
  <c r="G70" i="1"/>
  <c r="H70" i="1" s="1"/>
  <c r="D69" i="1"/>
  <c r="E69" i="1" s="1"/>
  <c r="D51" i="1"/>
  <c r="E51" i="1" s="1"/>
  <c r="G50" i="1"/>
  <c r="H50" i="1" s="1"/>
  <c r="J49" i="1"/>
  <c r="K49" i="1" s="1"/>
  <c r="M48" i="1"/>
  <c r="N48" i="1" s="1"/>
  <c r="G47" i="1"/>
  <c r="H47" i="1" s="1"/>
  <c r="M46" i="1"/>
  <c r="N46" i="1" s="1"/>
  <c r="G45" i="1"/>
  <c r="H45" i="1" s="1"/>
  <c r="J44" i="1"/>
  <c r="K44" i="1" s="1"/>
  <c r="M43" i="1"/>
  <c r="N43" i="1" s="1"/>
  <c r="G42" i="1"/>
  <c r="H42" i="1" s="1"/>
  <c r="P41" i="1"/>
  <c r="Q41" i="1" s="1"/>
  <c r="D41" i="1"/>
  <c r="E41" i="1" s="1"/>
  <c r="M40" i="1"/>
  <c r="N40" i="1" s="1"/>
  <c r="J39" i="1"/>
  <c r="K39" i="1" s="1"/>
  <c r="P38" i="1"/>
  <c r="Q38" i="1" s="1"/>
  <c r="D38" i="1"/>
  <c r="E38" i="1" s="1"/>
  <c r="J37" i="1"/>
  <c r="K37" i="1" s="1"/>
  <c r="AN36" i="1"/>
  <c r="AO36" i="1" s="1"/>
  <c r="G36" i="1"/>
  <c r="H36" i="1" s="1"/>
  <c r="P35" i="1"/>
  <c r="Q35" i="1" s="1"/>
  <c r="D35" i="1"/>
  <c r="E35" i="1" s="1"/>
  <c r="P34" i="1"/>
  <c r="Q34" i="1" s="1"/>
  <c r="D34" i="1"/>
  <c r="E34" i="1" s="1"/>
  <c r="P33" i="1"/>
  <c r="Q33" i="1" s="1"/>
  <c r="D33" i="1"/>
  <c r="E33" i="1" s="1"/>
  <c r="P32" i="1"/>
  <c r="Q32" i="1" s="1"/>
  <c r="D32" i="1"/>
  <c r="E32" i="1" s="1"/>
  <c r="M31" i="1"/>
  <c r="N31" i="1" s="1"/>
  <c r="J30" i="1"/>
  <c r="K30" i="1" s="1"/>
  <c r="AN29" i="1"/>
  <c r="AO29" i="1" s="1"/>
  <c r="J29" i="1"/>
  <c r="K29" i="1" s="1"/>
  <c r="AN28" i="1"/>
  <c r="AO28" i="1" s="1"/>
  <c r="J28" i="1"/>
  <c r="K28" i="1" s="1"/>
  <c r="AN27" i="1"/>
  <c r="AO27" i="1" s="1"/>
  <c r="J27" i="1"/>
  <c r="K27" i="1" s="1"/>
  <c r="AN26" i="1"/>
  <c r="AO26" i="1" s="1"/>
  <c r="M26" i="1"/>
  <c r="N26" i="1" s="1"/>
  <c r="P25" i="1"/>
  <c r="Q25" i="1" s="1"/>
  <c r="D25" i="1"/>
  <c r="E25" i="1" s="1"/>
  <c r="S24" i="1"/>
  <c r="T24" i="1" s="1"/>
  <c r="G24" i="1"/>
  <c r="H24" i="1" s="1"/>
  <c r="S23" i="1"/>
  <c r="T23" i="1" s="1"/>
  <c r="G23" i="1"/>
  <c r="H23" i="1" s="1"/>
  <c r="S22" i="1"/>
  <c r="T22" i="1" s="1"/>
  <c r="G22" i="1"/>
  <c r="H22" i="1" s="1"/>
  <c r="Y21" i="1"/>
  <c r="Z21" i="1" s="1"/>
  <c r="M21" i="1"/>
  <c r="N21" i="1" s="1"/>
  <c r="S20" i="1"/>
  <c r="T20" i="1" s="1"/>
  <c r="G20" i="1"/>
  <c r="H20" i="1" s="1"/>
  <c r="Y19" i="1"/>
  <c r="Z19" i="1" s="1"/>
  <c r="M19" i="1"/>
  <c r="N19" i="1" s="1"/>
  <c r="S18" i="1"/>
  <c r="T18" i="1" s="1"/>
  <c r="G18" i="1"/>
  <c r="H18" i="1" s="1"/>
  <c r="AB17" i="1"/>
  <c r="AC17" i="1" s="1"/>
  <c r="P17" i="1"/>
  <c r="Q17" i="1" s="1"/>
  <c r="D17" i="1"/>
  <c r="E17" i="1" s="1"/>
  <c r="Y16" i="1"/>
  <c r="Z16" i="1" s="1"/>
  <c r="M16" i="1"/>
  <c r="N16" i="1" s="1"/>
  <c r="Y15" i="1"/>
  <c r="Z15" i="1" s="1"/>
  <c r="M15" i="1"/>
  <c r="N15" i="1" s="1"/>
  <c r="Y14" i="1"/>
  <c r="Z14" i="1" s="1"/>
  <c r="M14" i="1"/>
  <c r="N14" i="1" s="1"/>
  <c r="Y13" i="1"/>
  <c r="Z13" i="1" s="1"/>
  <c r="M13" i="1"/>
  <c r="N13" i="1" s="1"/>
  <c r="AB12" i="1"/>
  <c r="AC12" i="1" s="1"/>
  <c r="P12" i="1"/>
  <c r="Q12" i="1" s="1"/>
  <c r="D12" i="1"/>
  <c r="E12" i="1" s="1"/>
  <c r="AH11" i="1"/>
  <c r="AI11" i="1" s="1"/>
  <c r="V11" i="1"/>
  <c r="W11" i="1" s="1"/>
  <c r="J11" i="1"/>
  <c r="K11" i="1" s="1"/>
  <c r="AN10" i="1"/>
  <c r="AO10" i="1" s="1"/>
  <c r="AB10" i="1"/>
  <c r="AC10" i="1" s="1"/>
  <c r="P10" i="1"/>
  <c r="Q10" i="1" s="1"/>
  <c r="D10" i="1"/>
  <c r="E10" i="1" s="1"/>
  <c r="AH9" i="1"/>
  <c r="AI9" i="1" s="1"/>
  <c r="V9" i="1"/>
  <c r="W9" i="1" s="1"/>
  <c r="J9" i="1"/>
  <c r="K9" i="1" s="1"/>
  <c r="AN8" i="1"/>
  <c r="AO8" i="1" s="1"/>
  <c r="AB8" i="1"/>
  <c r="AC8" i="1" s="1"/>
  <c r="P8" i="1"/>
  <c r="Q8" i="1" s="1"/>
  <c r="D8" i="1"/>
  <c r="E8" i="1" s="1"/>
  <c r="AH7" i="1"/>
  <c r="AI7" i="1" s="1"/>
  <c r="V7" i="1"/>
  <c r="W7" i="1" s="1"/>
  <c r="J7" i="1"/>
  <c r="K7" i="1" s="1"/>
  <c r="AN6" i="1"/>
  <c r="AO6" i="1" s="1"/>
  <c r="AB6" i="1"/>
  <c r="AC6" i="1" s="1"/>
  <c r="P6" i="1"/>
  <c r="Q6" i="1" s="1"/>
  <c r="D6" i="1"/>
  <c r="E6" i="1" s="1"/>
  <c r="AH5" i="1"/>
  <c r="AI5" i="1" s="1"/>
  <c r="V5" i="1"/>
  <c r="W5" i="1" s="1"/>
  <c r="J5" i="1"/>
  <c r="K5" i="1" s="1"/>
  <c r="AK4" i="1"/>
  <c r="AL4" i="1" s="1"/>
  <c r="Y4" i="1"/>
  <c r="Z4" i="1" s="1"/>
  <c r="M4" i="1"/>
  <c r="N4" i="1" s="1"/>
  <c r="AN3" i="1"/>
  <c r="AO3" i="1" s="1"/>
  <c r="AB3" i="1"/>
  <c r="AC3" i="1" s="1"/>
  <c r="P3" i="1"/>
  <c r="Q3" i="1" s="1"/>
  <c r="D3" i="1"/>
  <c r="E3" i="1" s="1"/>
  <c r="G100" i="1"/>
  <c r="H100" i="1" s="1"/>
  <c r="AN5" i="1"/>
  <c r="AO5" i="1" s="1"/>
  <c r="D7" i="1"/>
  <c r="E7" i="1" s="1"/>
  <c r="J8" i="1"/>
  <c r="K8" i="1" s="1"/>
  <c r="AE9" i="1"/>
  <c r="AF9" i="1" s="1"/>
  <c r="S11" i="1"/>
  <c r="T11" i="1" s="1"/>
  <c r="AE13" i="1"/>
  <c r="AF13" i="1" s="1"/>
  <c r="J16" i="1"/>
  <c r="K16" i="1" s="1"/>
  <c r="P18" i="1"/>
  <c r="Q18" i="1" s="1"/>
  <c r="J22" i="1"/>
  <c r="K22" i="1" s="1"/>
  <c r="D2" i="1"/>
  <c r="E2" i="1" s="1"/>
  <c r="AH2" i="1"/>
  <c r="AI2" i="1" s="1"/>
  <c r="J3" i="1"/>
  <c r="K3" i="1" s="1"/>
  <c r="Y3" i="1"/>
  <c r="Z3" i="1" s="1"/>
  <c r="S4" i="1"/>
  <c r="T4" i="1" s="1"/>
  <c r="AH4" i="1"/>
  <c r="AI4" i="1" s="1"/>
  <c r="AB5" i="1"/>
  <c r="AC5" i="1" s="1"/>
  <c r="AH6" i="1"/>
  <c r="AI6" i="1" s="1"/>
  <c r="G7" i="1"/>
  <c r="H7" i="1" s="1"/>
  <c r="AN7" i="1"/>
  <c r="AO7" i="1" s="1"/>
  <c r="M8" i="1"/>
  <c r="N8" i="1" s="1"/>
  <c r="AE8" i="1"/>
  <c r="AF8" i="1" s="1"/>
  <c r="M9" i="1"/>
  <c r="N9" i="1" s="1"/>
  <c r="AK9" i="1"/>
  <c r="AL9" i="1" s="1"/>
  <c r="S10" i="1"/>
  <c r="T10" i="1" s="1"/>
  <c r="B11" i="1"/>
  <c r="Y11" i="1"/>
  <c r="Z11" i="1" s="1"/>
  <c r="G12" i="1"/>
  <c r="H12" i="1" s="1"/>
  <c r="AE12" i="1"/>
  <c r="AF12" i="1" s="1"/>
  <c r="V14" i="1"/>
  <c r="W14" i="1" s="1"/>
  <c r="G15" i="1"/>
  <c r="H15" i="1" s="1"/>
  <c r="AE15" i="1"/>
  <c r="AF15" i="1" s="1"/>
  <c r="P16" i="1"/>
  <c r="Q16" i="1" s="1"/>
  <c r="G17" i="1"/>
  <c r="H17" i="1" s="1"/>
  <c r="AN17" i="1"/>
  <c r="AO17" i="1" s="1"/>
  <c r="V18" i="1"/>
  <c r="W18" i="1" s="1"/>
  <c r="V21" i="1"/>
  <c r="W21" i="1" s="1"/>
  <c r="P22" i="1"/>
  <c r="Q22" i="1" s="1"/>
  <c r="P23" i="1"/>
  <c r="Q23" i="1" s="1"/>
  <c r="P24" i="1"/>
  <c r="Q24" i="1" s="1"/>
  <c r="M25" i="1"/>
  <c r="N25" i="1" s="1"/>
  <c r="G26" i="1"/>
  <c r="H26" i="1" s="1"/>
  <c r="D27" i="1"/>
  <c r="E27" i="1" s="1"/>
  <c r="D28" i="1"/>
  <c r="E28" i="1" s="1"/>
  <c r="D29" i="1"/>
  <c r="E29" i="1" s="1"/>
  <c r="D30" i="1"/>
  <c r="E30" i="1" s="1"/>
  <c r="D31" i="1"/>
  <c r="E31" i="1" s="1"/>
  <c r="G32" i="1"/>
  <c r="H32" i="1" s="1"/>
  <c r="G33" i="1"/>
  <c r="H33" i="1" s="1"/>
  <c r="G34" i="1"/>
  <c r="H34" i="1" s="1"/>
  <c r="G35" i="1"/>
  <c r="H35" i="1" s="1"/>
  <c r="J36" i="1"/>
  <c r="K36" i="1" s="1"/>
  <c r="M37" i="1"/>
  <c r="N37" i="1" s="1"/>
  <c r="B39" i="1"/>
  <c r="B42" i="1"/>
  <c r="D44" i="1"/>
  <c r="E44" i="1" s="1"/>
  <c r="J46" i="1"/>
  <c r="K46" i="1" s="1"/>
  <c r="B49" i="1"/>
  <c r="M51" i="1"/>
  <c r="N51" i="1" s="1"/>
  <c r="G54" i="1"/>
  <c r="H54" i="1" s="1"/>
  <c r="J59" i="1"/>
  <c r="K59" i="1" s="1"/>
  <c r="B78" i="1"/>
  <c r="D16" i="2"/>
  <c r="S2" i="1"/>
  <c r="T2" i="1" s="1"/>
  <c r="D4" i="1"/>
  <c r="E4" i="1" s="1"/>
  <c r="S6" i="1"/>
  <c r="T6" i="1" s="1"/>
  <c r="AH8" i="1"/>
  <c r="AI8" i="1" s="1"/>
  <c r="AN9" i="1"/>
  <c r="AO9" i="1" s="1"/>
  <c r="D11" i="1"/>
  <c r="E11" i="1" s="1"/>
  <c r="J12" i="1"/>
  <c r="K12" i="1" s="1"/>
  <c r="P13" i="1"/>
  <c r="Q13" i="1" s="1"/>
  <c r="J15" i="1"/>
  <c r="K15" i="1" s="1"/>
  <c r="B18" i="1"/>
  <c r="P19" i="1"/>
  <c r="Q19" i="1" s="1"/>
  <c r="G28" i="1"/>
  <c r="H28" i="1" s="1"/>
  <c r="G30" i="1"/>
  <c r="H30" i="1" s="1"/>
  <c r="J32" i="1"/>
  <c r="K32" i="1" s="1"/>
  <c r="J35" i="1"/>
  <c r="K35" i="1" s="1"/>
  <c r="D39" i="1"/>
  <c r="E39" i="1" s="1"/>
  <c r="B47" i="1"/>
  <c r="D49" i="1"/>
  <c r="E49" i="1" s="1"/>
  <c r="J54" i="1"/>
  <c r="K54" i="1" s="1"/>
  <c r="G57" i="1"/>
  <c r="H57" i="1" s="1"/>
  <c r="G63" i="1"/>
  <c r="H63" i="1" s="1"/>
  <c r="G67" i="1"/>
  <c r="H67" i="1" s="1"/>
  <c r="B79" i="1"/>
  <c r="M5" i="1"/>
  <c r="N5" i="1" s="1"/>
  <c r="B6" i="1"/>
  <c r="Y7" i="1"/>
  <c r="Z7" i="1" s="1"/>
  <c r="P9" i="1"/>
  <c r="Q9" i="1" s="1"/>
  <c r="V10" i="1"/>
  <c r="W10" i="1" s="1"/>
  <c r="AB11" i="1"/>
  <c r="AC11" i="1" s="1"/>
  <c r="AH12" i="1"/>
  <c r="AI12" i="1" s="1"/>
  <c r="AN15" i="1"/>
  <c r="AO15" i="1" s="1"/>
  <c r="S16" i="1"/>
  <c r="T16" i="1" s="1"/>
  <c r="J17" i="1"/>
  <c r="K17" i="1" s="1"/>
  <c r="Y18" i="1"/>
  <c r="Z18" i="1" s="1"/>
  <c r="J20" i="1"/>
  <c r="K20" i="1" s="1"/>
  <c r="J26" i="1"/>
  <c r="K26" i="1" s="1"/>
  <c r="G27" i="1"/>
  <c r="H27" i="1" s="1"/>
  <c r="G29" i="1"/>
  <c r="H29" i="1" s="1"/>
  <c r="G31" i="1"/>
  <c r="H31" i="1" s="1"/>
  <c r="J33" i="1"/>
  <c r="K33" i="1" s="1"/>
  <c r="J34" i="1"/>
  <c r="K34" i="1" s="1"/>
  <c r="M36" i="1"/>
  <c r="N36" i="1" s="1"/>
  <c r="P37" i="1"/>
  <c r="Q37" i="1" s="1"/>
  <c r="G40" i="1"/>
  <c r="H40" i="1" s="1"/>
  <c r="D42" i="1"/>
  <c r="E42" i="1" s="1"/>
  <c r="G44" i="1"/>
  <c r="H44" i="1" s="1"/>
  <c r="G72" i="1"/>
  <c r="H72" i="1" s="1"/>
  <c r="G2" i="1"/>
  <c r="H2" i="1" s="1"/>
  <c r="V2" i="1"/>
  <c r="W2" i="1" s="1"/>
  <c r="M3" i="1"/>
  <c r="N3" i="1" s="1"/>
  <c r="G4" i="1"/>
  <c r="H4" i="1" s="1"/>
  <c r="V4" i="1"/>
  <c r="W4" i="1" s="1"/>
  <c r="P5" i="1"/>
  <c r="Q5" i="1" s="1"/>
  <c r="AE5" i="1"/>
  <c r="AF5" i="1" s="1"/>
  <c r="V6" i="1"/>
  <c r="W6" i="1" s="1"/>
  <c r="AK6" i="1"/>
  <c r="AL6" i="1" s="1"/>
  <c r="AB7" i="1"/>
  <c r="AC7" i="1" s="1"/>
  <c r="AK8" i="1"/>
  <c r="AL8" i="1" s="1"/>
  <c r="S9" i="1"/>
  <c r="T9" i="1" s="1"/>
  <c r="Y10" i="1"/>
  <c r="Z10" i="1" s="1"/>
  <c r="G11" i="1"/>
  <c r="H11" i="1" s="1"/>
  <c r="AE11" i="1"/>
  <c r="AF11" i="1" s="1"/>
  <c r="M12" i="1"/>
  <c r="N12" i="1" s="1"/>
  <c r="AK12" i="1"/>
  <c r="AL12" i="1" s="1"/>
  <c r="S13" i="1"/>
  <c r="T13" i="1" s="1"/>
  <c r="D14" i="1"/>
  <c r="E14" i="1" s="1"/>
  <c r="AB14" i="1"/>
  <c r="AC14" i="1" s="1"/>
  <c r="V16" i="1"/>
  <c r="W16" i="1" s="1"/>
  <c r="M17" i="1"/>
  <c r="N17" i="1" s="1"/>
  <c r="D18" i="1"/>
  <c r="E18" i="1" s="1"/>
  <c r="AN18" i="1"/>
  <c r="AO18" i="1" s="1"/>
  <c r="S19" i="1"/>
  <c r="T19" i="1" s="1"/>
  <c r="M20" i="1"/>
  <c r="N20" i="1" s="1"/>
  <c r="D21" i="1"/>
  <c r="E21" i="1" s="1"/>
  <c r="AN21" i="1"/>
  <c r="AO21" i="1" s="1"/>
  <c r="V22" i="1"/>
  <c r="W22" i="1" s="1"/>
  <c r="V23" i="1"/>
  <c r="W23" i="1" s="1"/>
  <c r="V24" i="1"/>
  <c r="W24" i="1" s="1"/>
  <c r="S25" i="1"/>
  <c r="T25" i="1" s="1"/>
  <c r="J31" i="1"/>
  <c r="K31" i="1" s="1"/>
  <c r="M32" i="1"/>
  <c r="N32" i="1" s="1"/>
  <c r="M33" i="1"/>
  <c r="N33" i="1" s="1"/>
  <c r="M34" i="1"/>
  <c r="N34" i="1" s="1"/>
  <c r="M35" i="1"/>
  <c r="N35" i="1" s="1"/>
  <c r="P36" i="1"/>
  <c r="Q36" i="1" s="1"/>
  <c r="G39" i="1"/>
  <c r="H39" i="1" s="1"/>
  <c r="J40" i="1"/>
  <c r="K40" i="1" s="1"/>
  <c r="M42" i="1"/>
  <c r="N42" i="1" s="1"/>
  <c r="B45" i="1"/>
  <c r="D47" i="1"/>
  <c r="E47" i="1" s="1"/>
  <c r="G49" i="1"/>
  <c r="H49" i="1" s="1"/>
  <c r="G52" i="1"/>
  <c r="H52" i="1" s="1"/>
  <c r="J57" i="1"/>
  <c r="K57" i="1" s="1"/>
  <c r="G60" i="1"/>
  <c r="H60" i="1" s="1"/>
  <c r="B73" i="1"/>
  <c r="D12" i="2"/>
  <c r="B81" i="1"/>
  <c r="B89" i="1"/>
  <c r="B97" i="1"/>
  <c r="AH3" i="1"/>
  <c r="AI3" i="1" s="1"/>
  <c r="J4" i="1"/>
  <c r="K4" i="1" s="1"/>
  <c r="D5" i="1"/>
  <c r="E5" i="1" s="1"/>
  <c r="S5" i="1"/>
  <c r="T5" i="1" s="1"/>
  <c r="J6" i="1"/>
  <c r="K6" i="1" s="1"/>
  <c r="Y6" i="1"/>
  <c r="Z6" i="1" s="1"/>
  <c r="P7" i="1"/>
  <c r="Q7" i="1" s="1"/>
  <c r="AE7" i="1"/>
  <c r="AF7" i="1" s="1"/>
  <c r="V8" i="1"/>
  <c r="W8" i="1" s="1"/>
  <c r="B9" i="1"/>
  <c r="Y9" i="1"/>
  <c r="Z9" i="1" s="1"/>
  <c r="G10" i="1"/>
  <c r="H10" i="1" s="1"/>
  <c r="AE10" i="1"/>
  <c r="AF10" i="1" s="1"/>
  <c r="M11" i="1"/>
  <c r="N11" i="1" s="1"/>
  <c r="AK11" i="1"/>
  <c r="AL11" i="1" s="1"/>
  <c r="S12" i="1"/>
  <c r="T12" i="1" s="1"/>
  <c r="J14" i="1"/>
  <c r="K14" i="1" s="1"/>
  <c r="AN14" i="1"/>
  <c r="AO14" i="1" s="1"/>
  <c r="S15" i="1"/>
  <c r="T15" i="1" s="1"/>
  <c r="D16" i="1"/>
  <c r="E16" i="1" s="1"/>
  <c r="AB16" i="1"/>
  <c r="AC16" i="1" s="1"/>
  <c r="S17" i="1"/>
  <c r="T17" i="1" s="1"/>
  <c r="J18" i="1"/>
  <c r="K18" i="1" s="1"/>
  <c r="J21" i="1"/>
  <c r="K21" i="1" s="1"/>
  <c r="D22" i="1"/>
  <c r="E22" i="1" s="1"/>
  <c r="D23" i="1"/>
  <c r="E23" i="1" s="1"/>
  <c r="D24" i="1"/>
  <c r="E24" i="1" s="1"/>
  <c r="AN25" i="1"/>
  <c r="AO25" i="1" s="1"/>
  <c r="S26" i="1"/>
  <c r="T26" i="1" s="1"/>
  <c r="P27" i="1"/>
  <c r="Q27" i="1" s="1"/>
  <c r="P28" i="1"/>
  <c r="Q28" i="1" s="1"/>
  <c r="P29" i="1"/>
  <c r="Q29" i="1" s="1"/>
  <c r="P30" i="1"/>
  <c r="Q30" i="1" s="1"/>
  <c r="P31" i="1"/>
  <c r="Q31" i="1" s="1"/>
  <c r="S32" i="1"/>
  <c r="T32" i="1" s="1"/>
  <c r="S33" i="1"/>
  <c r="T33" i="1" s="1"/>
  <c r="S34" i="1"/>
  <c r="T34" i="1" s="1"/>
  <c r="AN35" i="1"/>
  <c r="AO35" i="1" s="1"/>
  <c r="B37" i="1"/>
  <c r="G38" i="1"/>
  <c r="H38" i="1" s="1"/>
  <c r="M39" i="1"/>
  <c r="N39" i="1" s="1"/>
  <c r="AN40" i="1"/>
  <c r="AO40" i="1" s="1"/>
  <c r="M45" i="1"/>
  <c r="N45" i="1" s="1"/>
  <c r="AN47" i="1"/>
  <c r="AO47" i="1" s="1"/>
  <c r="D50" i="1"/>
  <c r="E50" i="1" s="1"/>
  <c r="J55" i="1"/>
  <c r="K55" i="1" s="1"/>
  <c r="G58" i="1"/>
  <c r="H58" i="1" s="1"/>
  <c r="B69" i="1"/>
  <c r="B75" i="1"/>
  <c r="D8" i="2"/>
  <c r="D75" i="1"/>
  <c r="E75" i="1" s="1"/>
  <c r="B99" i="1"/>
  <c r="AK3" i="1"/>
  <c r="AL3" i="1" s="1"/>
  <c r="G5" i="1"/>
  <c r="H5" i="1" s="1"/>
  <c r="M6" i="1"/>
  <c r="N6" i="1" s="1"/>
  <c r="S7" i="1"/>
  <c r="T7" i="1" s="1"/>
  <c r="G9" i="1"/>
  <c r="H9" i="1" s="1"/>
  <c r="AK10" i="1"/>
  <c r="AL10" i="1" s="1"/>
  <c r="G13" i="1"/>
  <c r="H13" i="1" s="1"/>
  <c r="B20" i="1"/>
  <c r="P21" i="1"/>
  <c r="Q21" i="1" s="1"/>
  <c r="J24" i="1"/>
  <c r="K24" i="1" s="1"/>
  <c r="G37" i="1"/>
  <c r="H37" i="1" s="1"/>
  <c r="M38" i="1"/>
  <c r="N38" i="1" s="1"/>
  <c r="AN39" i="1"/>
  <c r="AO39" i="1" s="1"/>
  <c r="J41" i="1"/>
  <c r="K41" i="1" s="1"/>
  <c r="J43" i="1"/>
  <c r="K43" i="1" s="1"/>
  <c r="G48" i="1"/>
  <c r="H48" i="1" s="1"/>
  <c r="J53" i="1"/>
  <c r="K53" i="1" s="1"/>
  <c r="G56" i="1"/>
  <c r="H56" i="1" s="1"/>
  <c r="B71" i="1"/>
  <c r="D20" i="2"/>
  <c r="B92" i="1"/>
  <c r="B103" i="1"/>
  <c r="B111" i="1"/>
  <c r="C3" i="2"/>
  <c r="B3" i="2"/>
  <c r="D37" i="2"/>
  <c r="D53" i="2"/>
  <c r="D69" i="2"/>
  <c r="D85" i="2"/>
  <c r="D101" i="2"/>
  <c r="D117" i="2"/>
  <c r="B133" i="2"/>
  <c r="B149" i="2"/>
  <c r="B94" i="1"/>
  <c r="B106" i="1"/>
  <c r="B114" i="1"/>
  <c r="B117" i="1"/>
  <c r="B120" i="1"/>
  <c r="B124" i="1"/>
  <c r="B128" i="1"/>
  <c r="B132" i="1"/>
  <c r="B136" i="1"/>
  <c r="B140" i="1"/>
  <c r="B144" i="1"/>
  <c r="B148" i="1"/>
  <c r="B152" i="1"/>
  <c r="B156" i="1"/>
  <c r="B160" i="1"/>
  <c r="B164" i="1"/>
  <c r="D9" i="2"/>
  <c r="D13" i="2"/>
  <c r="D17" i="2"/>
  <c r="D21" i="2"/>
  <c r="D25" i="2"/>
  <c r="D29" i="2"/>
  <c r="D33" i="2"/>
  <c r="D43" i="2"/>
  <c r="D59" i="2"/>
  <c r="D75" i="2"/>
  <c r="D91" i="2"/>
  <c r="D107" i="2"/>
  <c r="D123" i="2"/>
  <c r="B139" i="2"/>
  <c r="B155" i="2"/>
  <c r="B6" i="3"/>
  <c r="C6" i="3" s="1"/>
  <c r="B14" i="3"/>
  <c r="C14" i="3" s="1"/>
  <c r="B22" i="3"/>
  <c r="C22" i="3" s="1"/>
  <c r="B30" i="3"/>
  <c r="C30" i="3" s="1"/>
  <c r="B38" i="3"/>
  <c r="C38" i="3" s="1"/>
  <c r="B46" i="3"/>
  <c r="C46" i="3" s="1"/>
  <c r="B54" i="3"/>
  <c r="C54" i="3" s="1"/>
  <c r="B62" i="3"/>
  <c r="C62" i="3" s="1"/>
  <c r="B70" i="3"/>
  <c r="C70" i="3" s="1"/>
  <c r="B78" i="3"/>
  <c r="C78" i="3" s="1"/>
  <c r="B86" i="3"/>
  <c r="C86" i="3" s="1"/>
  <c r="B94" i="3"/>
  <c r="C94" i="3" s="1"/>
  <c r="B102" i="3"/>
  <c r="C102" i="3" s="1"/>
  <c r="B110" i="3"/>
  <c r="C110" i="3" s="1"/>
  <c r="B118" i="3"/>
  <c r="C118" i="3" s="1"/>
  <c r="B126" i="3"/>
  <c r="C126" i="3" s="1"/>
  <c r="B134" i="3"/>
  <c r="C134" i="3" s="1"/>
  <c r="B142" i="3"/>
  <c r="C142" i="3" s="1"/>
  <c r="B150" i="3"/>
  <c r="C150" i="3" s="1"/>
  <c r="B158" i="3"/>
  <c r="C158" i="3" s="1"/>
  <c r="B166" i="3"/>
  <c r="C166" i="3" s="1"/>
  <c r="B174" i="3"/>
  <c r="C174" i="3" s="1"/>
  <c r="B182" i="3"/>
  <c r="C182" i="3" s="1"/>
  <c r="B190" i="3"/>
  <c r="C190" i="3" s="1"/>
  <c r="B198" i="3"/>
  <c r="C198" i="3" s="1"/>
  <c r="B206" i="3"/>
  <c r="C206" i="3" s="1"/>
  <c r="B214" i="3"/>
  <c r="C214" i="3" s="1"/>
  <c r="B222" i="3"/>
  <c r="C222" i="3" s="1"/>
  <c r="B230" i="3"/>
  <c r="C230" i="3" s="1"/>
  <c r="B238" i="3"/>
  <c r="C238" i="3" s="1"/>
  <c r="B246" i="3"/>
  <c r="C246" i="3" s="1"/>
  <c r="B254" i="3"/>
  <c r="C254" i="3" s="1"/>
  <c r="B678" i="3"/>
  <c r="C678" i="3" s="1"/>
  <c r="B710" i="3"/>
  <c r="C710" i="3" s="1"/>
  <c r="B774" i="3"/>
  <c r="C774" i="3" s="1"/>
  <c r="B846" i="3"/>
  <c r="C846" i="3" s="1"/>
  <c r="B96" i="1"/>
  <c r="B109" i="1"/>
  <c r="D49" i="2"/>
  <c r="D65" i="2"/>
  <c r="D81" i="2"/>
  <c r="D97" i="2"/>
  <c r="D113" i="2"/>
  <c r="D129" i="2"/>
  <c r="B145" i="2"/>
  <c r="B161" i="2"/>
  <c r="B7" i="3"/>
  <c r="C7" i="3" s="1"/>
  <c r="B15" i="3"/>
  <c r="C15" i="3" s="1"/>
  <c r="B23" i="3"/>
  <c r="C23" i="3" s="1"/>
  <c r="B31" i="3"/>
  <c r="C31" i="3" s="1"/>
  <c r="B39" i="3"/>
  <c r="C39" i="3" s="1"/>
  <c r="B47" i="3"/>
  <c r="C47" i="3" s="1"/>
  <c r="B55" i="3"/>
  <c r="C55" i="3" s="1"/>
  <c r="B63" i="3"/>
  <c r="C63" i="3" s="1"/>
  <c r="B71" i="3"/>
  <c r="C71" i="3" s="1"/>
  <c r="B79" i="3"/>
  <c r="C79" i="3" s="1"/>
  <c r="B87" i="3"/>
  <c r="C87" i="3" s="1"/>
  <c r="B95" i="3"/>
  <c r="C95" i="3" s="1"/>
  <c r="B103" i="3"/>
  <c r="C103" i="3" s="1"/>
  <c r="B111" i="3"/>
  <c r="C111" i="3" s="1"/>
  <c r="B119" i="3"/>
  <c r="C119" i="3" s="1"/>
  <c r="B127" i="3"/>
  <c r="C127" i="3" s="1"/>
  <c r="B135" i="3"/>
  <c r="C135" i="3" s="1"/>
  <c r="B143" i="3"/>
  <c r="C143" i="3" s="1"/>
  <c r="B151" i="3"/>
  <c r="C151" i="3" s="1"/>
  <c r="B159" i="3"/>
  <c r="C159" i="3" s="1"/>
  <c r="B167" i="3"/>
  <c r="C167" i="3" s="1"/>
  <c r="B175" i="3"/>
  <c r="C175" i="3" s="1"/>
  <c r="B183" i="3"/>
  <c r="C183" i="3" s="1"/>
  <c r="B191" i="3"/>
  <c r="C191" i="3" s="1"/>
  <c r="B199" i="3"/>
  <c r="C199" i="3" s="1"/>
  <c r="B207" i="3"/>
  <c r="C207" i="3" s="1"/>
  <c r="B215" i="3"/>
  <c r="C215" i="3" s="1"/>
  <c r="B223" i="3"/>
  <c r="C223" i="3" s="1"/>
  <c r="B231" i="3"/>
  <c r="C231" i="3" s="1"/>
  <c r="B239" i="3"/>
  <c r="C239" i="3" s="1"/>
  <c r="B247" i="3"/>
  <c r="C247" i="3" s="1"/>
  <c r="B255" i="3"/>
  <c r="C255" i="3" s="1"/>
  <c r="B271" i="3"/>
  <c r="C271" i="3" s="1"/>
  <c r="B279" i="3"/>
  <c r="C279" i="3" s="1"/>
  <c r="B287" i="3"/>
  <c r="C287" i="3" s="1"/>
  <c r="B295" i="3"/>
  <c r="C295" i="3" s="1"/>
  <c r="B303" i="3"/>
  <c r="C303" i="3" s="1"/>
  <c r="B311" i="3"/>
  <c r="C311" i="3" s="1"/>
  <c r="B319" i="3"/>
  <c r="C319" i="3" s="1"/>
  <c r="B327" i="3"/>
  <c r="C327" i="3" s="1"/>
  <c r="B335" i="3"/>
  <c r="C335" i="3" s="1"/>
  <c r="B343" i="3"/>
  <c r="C343" i="3" s="1"/>
  <c r="B351" i="3"/>
  <c r="C351" i="3" s="1"/>
  <c r="B359" i="3"/>
  <c r="C359" i="3" s="1"/>
  <c r="B367" i="3"/>
  <c r="C367" i="3" s="1"/>
  <c r="B375" i="3"/>
  <c r="C375" i="3" s="1"/>
  <c r="B383" i="3"/>
  <c r="C383" i="3" s="1"/>
  <c r="B391" i="3"/>
  <c r="C391" i="3" s="1"/>
  <c r="B399" i="3"/>
  <c r="C399" i="3" s="1"/>
  <c r="B407" i="3"/>
  <c r="C407" i="3" s="1"/>
  <c r="B415" i="3"/>
  <c r="C415" i="3" s="1"/>
  <c r="B423" i="3"/>
  <c r="C423" i="3" s="1"/>
  <c r="B431" i="3"/>
  <c r="C431" i="3" s="1"/>
  <c r="B439" i="3"/>
  <c r="C439" i="3" s="1"/>
  <c r="B447" i="3"/>
  <c r="C447" i="3" s="1"/>
  <c r="B463" i="3"/>
  <c r="C463" i="3" s="1"/>
  <c r="B471" i="3"/>
  <c r="C471" i="3" s="1"/>
  <c r="B479" i="3"/>
  <c r="C479" i="3" s="1"/>
  <c r="B495" i="3"/>
  <c r="C495" i="3" s="1"/>
  <c r="B503" i="3"/>
  <c r="C503" i="3" s="1"/>
  <c r="B511" i="3"/>
  <c r="C511" i="3" s="1"/>
  <c r="B527" i="3"/>
  <c r="C527" i="3" s="1"/>
  <c r="B535" i="3"/>
  <c r="C535" i="3" s="1"/>
  <c r="B559" i="3"/>
  <c r="C559" i="3" s="1"/>
  <c r="B567" i="3"/>
  <c r="C567" i="3" s="1"/>
  <c r="B591" i="3"/>
  <c r="C591" i="3" s="1"/>
  <c r="B599" i="3"/>
  <c r="C599" i="3" s="1"/>
  <c r="B82" i="1"/>
  <c r="B98" i="1"/>
  <c r="B104" i="1"/>
  <c r="B112" i="1"/>
  <c r="B121" i="1"/>
  <c r="B125" i="1"/>
  <c r="B129" i="1"/>
  <c r="B133" i="1"/>
  <c r="B137" i="1"/>
  <c r="B141" i="1"/>
  <c r="B145" i="1"/>
  <c r="B149" i="1"/>
  <c r="B153" i="1"/>
  <c r="B157" i="1"/>
  <c r="B161" i="1"/>
  <c r="B165" i="1"/>
  <c r="C10" i="2"/>
  <c r="B10" i="2"/>
  <c r="C14" i="2"/>
  <c r="B14" i="2"/>
  <c r="C18" i="2"/>
  <c r="B18" i="2"/>
  <c r="C22" i="2"/>
  <c r="B22" i="2"/>
  <c r="D39" i="2"/>
  <c r="D55" i="2"/>
  <c r="D71" i="2"/>
  <c r="D87" i="2"/>
  <c r="D103" i="2"/>
  <c r="D119" i="2"/>
  <c r="B135" i="2"/>
  <c r="B151" i="2"/>
  <c r="B8" i="3"/>
  <c r="C8" i="3" s="1"/>
  <c r="B16" i="3"/>
  <c r="C16" i="3" s="1"/>
  <c r="B24" i="3"/>
  <c r="C24" i="3" s="1"/>
  <c r="B32" i="3"/>
  <c r="C32" i="3" s="1"/>
  <c r="B40" i="3"/>
  <c r="C40" i="3" s="1"/>
  <c r="B48" i="3"/>
  <c r="C48" i="3" s="1"/>
  <c r="B56" i="3"/>
  <c r="C56" i="3" s="1"/>
  <c r="B64" i="3"/>
  <c r="C64" i="3" s="1"/>
  <c r="B72" i="3"/>
  <c r="C72" i="3" s="1"/>
  <c r="B80" i="3"/>
  <c r="C80" i="3" s="1"/>
  <c r="B88" i="3"/>
  <c r="C88" i="3" s="1"/>
  <c r="B96" i="3"/>
  <c r="C96" i="3" s="1"/>
  <c r="B104" i="3"/>
  <c r="C104" i="3" s="1"/>
  <c r="B112" i="3"/>
  <c r="C112" i="3" s="1"/>
  <c r="B120" i="3"/>
  <c r="C120" i="3" s="1"/>
  <c r="B128" i="3"/>
  <c r="C128" i="3" s="1"/>
  <c r="B136" i="3"/>
  <c r="C136" i="3" s="1"/>
  <c r="B144" i="3"/>
  <c r="C144" i="3" s="1"/>
  <c r="B152" i="3"/>
  <c r="C152" i="3" s="1"/>
  <c r="B160" i="3"/>
  <c r="C160" i="3" s="1"/>
  <c r="B168" i="3"/>
  <c r="C168" i="3" s="1"/>
  <c r="B176" i="3"/>
  <c r="C176" i="3" s="1"/>
  <c r="B184" i="3"/>
  <c r="C184" i="3" s="1"/>
  <c r="B192" i="3"/>
  <c r="C192" i="3" s="1"/>
  <c r="B200" i="3"/>
  <c r="C200" i="3" s="1"/>
  <c r="B208" i="3"/>
  <c r="C208" i="3" s="1"/>
  <c r="B216" i="3"/>
  <c r="C216" i="3" s="1"/>
  <c r="B224" i="3"/>
  <c r="C224" i="3" s="1"/>
  <c r="B232" i="3"/>
  <c r="C232" i="3" s="1"/>
  <c r="B240" i="3"/>
  <c r="C240" i="3" s="1"/>
  <c r="B248" i="3"/>
  <c r="C248" i="3" s="1"/>
  <c r="B256" i="3"/>
  <c r="C256" i="3" s="1"/>
  <c r="B84" i="1"/>
  <c r="B100" i="1"/>
  <c r="B107" i="1"/>
  <c r="B115" i="1"/>
  <c r="B118" i="1"/>
  <c r="D2" i="2"/>
  <c r="D45" i="2"/>
  <c r="D61" i="2"/>
  <c r="D77" i="2"/>
  <c r="D93" i="2"/>
  <c r="D109" i="2"/>
  <c r="D125" i="2"/>
  <c r="B141" i="2"/>
  <c r="B157" i="2"/>
  <c r="B9" i="3"/>
  <c r="C9" i="3" s="1"/>
  <c r="B17" i="3"/>
  <c r="C17" i="3" s="1"/>
  <c r="B25" i="3"/>
  <c r="C25" i="3" s="1"/>
  <c r="B33" i="3"/>
  <c r="C33" i="3" s="1"/>
  <c r="B41" i="3"/>
  <c r="C41" i="3" s="1"/>
  <c r="B49" i="3"/>
  <c r="C49" i="3" s="1"/>
  <c r="B57" i="3"/>
  <c r="C57" i="3" s="1"/>
  <c r="B65" i="3"/>
  <c r="C65" i="3" s="1"/>
  <c r="B73" i="3"/>
  <c r="C73" i="3" s="1"/>
  <c r="B81" i="3"/>
  <c r="C81" i="3" s="1"/>
  <c r="B89" i="3"/>
  <c r="C89" i="3" s="1"/>
  <c r="B97" i="3"/>
  <c r="C97" i="3" s="1"/>
  <c r="B105" i="3"/>
  <c r="C105" i="3" s="1"/>
  <c r="B113" i="3"/>
  <c r="C113" i="3" s="1"/>
  <c r="B121" i="3"/>
  <c r="C121" i="3" s="1"/>
  <c r="B129" i="3"/>
  <c r="C129" i="3" s="1"/>
  <c r="B137" i="3"/>
  <c r="C137" i="3" s="1"/>
  <c r="B145" i="3"/>
  <c r="C145" i="3" s="1"/>
  <c r="B153" i="3"/>
  <c r="C153" i="3" s="1"/>
  <c r="B161" i="3"/>
  <c r="C161" i="3" s="1"/>
  <c r="B169" i="3"/>
  <c r="C169" i="3" s="1"/>
  <c r="B177" i="3"/>
  <c r="C177" i="3" s="1"/>
  <c r="B185" i="3"/>
  <c r="C185" i="3" s="1"/>
  <c r="B193" i="3"/>
  <c r="C193" i="3" s="1"/>
  <c r="B201" i="3"/>
  <c r="C201" i="3" s="1"/>
  <c r="B209" i="3"/>
  <c r="C209" i="3" s="1"/>
  <c r="B217" i="3"/>
  <c r="C217" i="3" s="1"/>
  <c r="B225" i="3"/>
  <c r="C225" i="3" s="1"/>
  <c r="B233" i="3"/>
  <c r="C233" i="3" s="1"/>
  <c r="B241" i="3"/>
  <c r="C241" i="3" s="1"/>
  <c r="B249" i="3"/>
  <c r="C249" i="3" s="1"/>
  <c r="B257" i="3"/>
  <c r="C257" i="3" s="1"/>
  <c r="B265" i="3"/>
  <c r="C265" i="3" s="1"/>
  <c r="B281" i="3"/>
  <c r="C281" i="3" s="1"/>
  <c r="B297" i="3"/>
  <c r="C297" i="3" s="1"/>
  <c r="B313" i="3"/>
  <c r="C313" i="3" s="1"/>
  <c r="B329" i="3"/>
  <c r="C329" i="3" s="1"/>
  <c r="B345" i="3"/>
  <c r="C345" i="3" s="1"/>
  <c r="B361" i="3"/>
  <c r="C361" i="3" s="1"/>
  <c r="B377" i="3"/>
  <c r="C377" i="3" s="1"/>
  <c r="B393" i="3"/>
  <c r="C393" i="3" s="1"/>
  <c r="B409" i="3"/>
  <c r="C409" i="3" s="1"/>
  <c r="B425" i="3"/>
  <c r="C425" i="3" s="1"/>
  <c r="B441" i="3"/>
  <c r="C441" i="3" s="1"/>
  <c r="B649" i="3"/>
  <c r="C649" i="3" s="1"/>
  <c r="B745" i="3"/>
  <c r="C745" i="3" s="1"/>
  <c r="B777" i="3"/>
  <c r="C777" i="3" s="1"/>
  <c r="B86" i="1"/>
  <c r="B102" i="1"/>
  <c r="B110" i="1"/>
  <c r="B122" i="1"/>
  <c r="B126" i="1"/>
  <c r="B130" i="1"/>
  <c r="B134" i="1"/>
  <c r="B138" i="1"/>
  <c r="B142" i="1"/>
  <c r="B146" i="1"/>
  <c r="B150" i="1"/>
  <c r="B154" i="1"/>
  <c r="B158" i="1"/>
  <c r="B162" i="1"/>
  <c r="B166" i="1"/>
  <c r="D7" i="2"/>
  <c r="D11" i="2"/>
  <c r="D15" i="2"/>
  <c r="D19" i="2"/>
  <c r="D23" i="2"/>
  <c r="D27" i="2"/>
  <c r="D31" i="2"/>
  <c r="D35" i="2"/>
  <c r="D51" i="2"/>
  <c r="D67" i="2"/>
  <c r="D83" i="2"/>
  <c r="D99" i="2"/>
  <c r="D115" i="2"/>
  <c r="D131" i="2"/>
  <c r="B147" i="2"/>
  <c r="B2" i="3"/>
  <c r="C2" i="3" s="1"/>
  <c r="B10" i="3"/>
  <c r="C10" i="3" s="1"/>
  <c r="B18" i="3"/>
  <c r="C18" i="3" s="1"/>
  <c r="B26" i="3"/>
  <c r="C26" i="3" s="1"/>
  <c r="B34" i="3"/>
  <c r="C34" i="3" s="1"/>
  <c r="B42" i="3"/>
  <c r="C42" i="3" s="1"/>
  <c r="B50" i="3"/>
  <c r="C50" i="3" s="1"/>
  <c r="B58" i="3"/>
  <c r="C58" i="3" s="1"/>
  <c r="B66" i="3"/>
  <c r="C66" i="3" s="1"/>
  <c r="B74" i="3"/>
  <c r="C74" i="3" s="1"/>
  <c r="B82" i="3"/>
  <c r="C82" i="3" s="1"/>
  <c r="B90" i="3"/>
  <c r="C90" i="3" s="1"/>
  <c r="B98" i="3"/>
  <c r="C98" i="3" s="1"/>
  <c r="B106" i="3"/>
  <c r="C106" i="3" s="1"/>
  <c r="B114" i="3"/>
  <c r="C114" i="3" s="1"/>
  <c r="B122" i="3"/>
  <c r="C122" i="3" s="1"/>
  <c r="B130" i="3"/>
  <c r="C130" i="3" s="1"/>
  <c r="B138" i="3"/>
  <c r="C138" i="3" s="1"/>
  <c r="B146" i="3"/>
  <c r="C146" i="3" s="1"/>
  <c r="B154" i="3"/>
  <c r="C154" i="3" s="1"/>
  <c r="B162" i="3"/>
  <c r="C162" i="3" s="1"/>
  <c r="B170" i="3"/>
  <c r="C170" i="3" s="1"/>
  <c r="B178" i="3"/>
  <c r="C178" i="3" s="1"/>
  <c r="B186" i="3"/>
  <c r="C186" i="3" s="1"/>
  <c r="B194" i="3"/>
  <c r="C194" i="3" s="1"/>
  <c r="B202" i="3"/>
  <c r="C202" i="3" s="1"/>
  <c r="B210" i="3"/>
  <c r="C210" i="3" s="1"/>
  <c r="B218" i="3"/>
  <c r="C218" i="3" s="1"/>
  <c r="B226" i="3"/>
  <c r="C226" i="3" s="1"/>
  <c r="B234" i="3"/>
  <c r="C234" i="3" s="1"/>
  <c r="B242" i="3"/>
  <c r="C242" i="3" s="1"/>
  <c r="B250" i="3"/>
  <c r="C250" i="3" s="1"/>
  <c r="B258" i="3"/>
  <c r="C258" i="3" s="1"/>
  <c r="B266" i="3"/>
  <c r="C266" i="3" s="1"/>
  <c r="B274" i="3"/>
  <c r="C274" i="3" s="1"/>
  <c r="B282" i="3"/>
  <c r="C282" i="3" s="1"/>
  <c r="B290" i="3"/>
  <c r="C290" i="3" s="1"/>
  <c r="B298" i="3"/>
  <c r="C298" i="3" s="1"/>
  <c r="B306" i="3"/>
  <c r="C306" i="3" s="1"/>
  <c r="B314" i="3"/>
  <c r="C314" i="3" s="1"/>
  <c r="B322" i="3"/>
  <c r="C322" i="3" s="1"/>
  <c r="B330" i="3"/>
  <c r="C330" i="3" s="1"/>
  <c r="B338" i="3"/>
  <c r="C338" i="3" s="1"/>
  <c r="B346" i="3"/>
  <c r="C346" i="3" s="1"/>
  <c r="B354" i="3"/>
  <c r="C354" i="3" s="1"/>
  <c r="B362" i="3"/>
  <c r="C362" i="3" s="1"/>
  <c r="B370" i="3"/>
  <c r="C370" i="3" s="1"/>
  <c r="B378" i="3"/>
  <c r="C378" i="3" s="1"/>
  <c r="B386" i="3"/>
  <c r="C386" i="3" s="1"/>
  <c r="B394" i="3"/>
  <c r="C394" i="3" s="1"/>
  <c r="B402" i="3"/>
  <c r="C402" i="3" s="1"/>
  <c r="B410" i="3"/>
  <c r="C410" i="3" s="1"/>
  <c r="B418" i="3"/>
  <c r="C418" i="3" s="1"/>
  <c r="B426" i="3"/>
  <c r="C426" i="3" s="1"/>
  <c r="B434" i="3"/>
  <c r="C434" i="3" s="1"/>
  <c r="B442" i="3"/>
  <c r="C442" i="3" s="1"/>
  <c r="B450" i="3"/>
  <c r="C450" i="3" s="1"/>
  <c r="B466" i="3"/>
  <c r="C466" i="3" s="1"/>
  <c r="B474" i="3"/>
  <c r="C474" i="3" s="1"/>
  <c r="B482" i="3"/>
  <c r="C482" i="3" s="1"/>
  <c r="B498" i="3"/>
  <c r="C498" i="3" s="1"/>
  <c r="B506" i="3"/>
  <c r="C506" i="3" s="1"/>
  <c r="B514" i="3"/>
  <c r="C514" i="3" s="1"/>
  <c r="B530" i="3"/>
  <c r="C530" i="3" s="1"/>
  <c r="B538" i="3"/>
  <c r="C538" i="3" s="1"/>
  <c r="B562" i="3"/>
  <c r="C562" i="3" s="1"/>
  <c r="B570" i="3"/>
  <c r="C570" i="3" s="1"/>
  <c r="B594" i="3"/>
  <c r="C594" i="3" s="1"/>
  <c r="B602" i="3"/>
  <c r="C602" i="3" s="1"/>
  <c r="B842" i="3"/>
  <c r="C842" i="3" s="1"/>
  <c r="B88" i="1"/>
  <c r="B105" i="1"/>
  <c r="B113" i="1"/>
  <c r="B119" i="1"/>
  <c r="D5" i="2"/>
  <c r="D41" i="2"/>
  <c r="D57" i="2"/>
  <c r="D73" i="2"/>
  <c r="D89" i="2"/>
  <c r="D105" i="2"/>
  <c r="D121" i="2"/>
  <c r="B137" i="2"/>
  <c r="B153" i="2"/>
  <c r="B90" i="1"/>
  <c r="B108" i="1"/>
  <c r="B116" i="1"/>
  <c r="B123" i="1"/>
  <c r="B127" i="1"/>
  <c r="B131" i="1"/>
  <c r="B135" i="1"/>
  <c r="B139" i="1"/>
  <c r="B143" i="1"/>
  <c r="B147" i="1"/>
  <c r="B151" i="1"/>
  <c r="B155" i="1"/>
  <c r="B159" i="1"/>
  <c r="B163" i="1"/>
  <c r="G2" i="2"/>
  <c r="C8" i="2"/>
  <c r="B8" i="2"/>
  <c r="C12" i="2"/>
  <c r="B12" i="2"/>
  <c r="C16" i="2"/>
  <c r="B16" i="2"/>
  <c r="C20" i="2"/>
  <c r="B20" i="2"/>
  <c r="D47" i="2"/>
  <c r="D63" i="2"/>
  <c r="D79" i="2"/>
  <c r="D95" i="2"/>
  <c r="D111" i="2"/>
  <c r="D127" i="2"/>
  <c r="B143" i="2"/>
  <c r="B159" i="2"/>
  <c r="B268" i="3"/>
  <c r="C268" i="3" s="1"/>
  <c r="B276" i="3"/>
  <c r="C276" i="3" s="1"/>
  <c r="B284" i="3"/>
  <c r="C284" i="3" s="1"/>
  <c r="B292" i="3"/>
  <c r="C292" i="3" s="1"/>
  <c r="B300" i="3"/>
  <c r="C300" i="3" s="1"/>
  <c r="B308" i="3"/>
  <c r="C308" i="3" s="1"/>
  <c r="B316" i="3"/>
  <c r="C316" i="3" s="1"/>
  <c r="B324" i="3"/>
  <c r="C324" i="3" s="1"/>
  <c r="B332" i="3"/>
  <c r="C332" i="3" s="1"/>
  <c r="B340" i="3"/>
  <c r="C340" i="3" s="1"/>
  <c r="B348" i="3"/>
  <c r="C348" i="3" s="1"/>
  <c r="B356" i="3"/>
  <c r="C356" i="3" s="1"/>
  <c r="B364" i="3"/>
  <c r="C364" i="3" s="1"/>
  <c r="B372" i="3"/>
  <c r="C372" i="3" s="1"/>
  <c r="B380" i="3"/>
  <c r="C380" i="3" s="1"/>
  <c r="B388" i="3"/>
  <c r="C388" i="3" s="1"/>
  <c r="B396" i="3"/>
  <c r="C396" i="3" s="1"/>
  <c r="B404" i="3"/>
  <c r="C404" i="3" s="1"/>
  <c r="B412" i="3"/>
  <c r="C412" i="3" s="1"/>
  <c r="B420" i="3"/>
  <c r="C420" i="3" s="1"/>
  <c r="B428" i="3"/>
  <c r="C428" i="3" s="1"/>
  <c r="B436" i="3"/>
  <c r="C436" i="3" s="1"/>
  <c r="B444" i="3"/>
  <c r="C444" i="3" s="1"/>
  <c r="B452" i="3"/>
  <c r="C452" i="3" s="1"/>
  <c r="B468" i="3"/>
  <c r="C468" i="3" s="1"/>
  <c r="B476" i="3"/>
  <c r="C476" i="3" s="1"/>
  <c r="B484" i="3"/>
  <c r="C484" i="3" s="1"/>
  <c r="B500" i="3"/>
  <c r="C500" i="3" s="1"/>
  <c r="B508" i="3"/>
  <c r="C508" i="3" s="1"/>
  <c r="B516" i="3"/>
  <c r="C516" i="3" s="1"/>
  <c r="B532" i="3"/>
  <c r="C532" i="3" s="1"/>
  <c r="B540" i="3"/>
  <c r="C540" i="3" s="1"/>
  <c r="B548" i="3"/>
  <c r="C548" i="3" s="1"/>
  <c r="B564" i="3"/>
  <c r="C564" i="3" s="1"/>
  <c r="B572" i="3"/>
  <c r="C572" i="3" s="1"/>
  <c r="B580" i="3"/>
  <c r="C580" i="3" s="1"/>
  <c r="B596" i="3"/>
  <c r="C596" i="3" s="1"/>
  <c r="B604" i="3"/>
  <c r="C604" i="3" s="1"/>
  <c r="B612" i="3"/>
  <c r="C612" i="3" s="1"/>
  <c r="B684" i="3"/>
  <c r="C684" i="3" s="1"/>
  <c r="B716" i="3"/>
  <c r="C716" i="3" s="1"/>
  <c r="B780" i="3"/>
  <c r="C780" i="3" s="1"/>
  <c r="B459" i="3"/>
  <c r="C459" i="3" s="1"/>
  <c r="B477" i="3"/>
  <c r="C477" i="3" s="1"/>
  <c r="B491" i="3"/>
  <c r="C491" i="3" s="1"/>
  <c r="B509" i="3"/>
  <c r="C509" i="3" s="1"/>
  <c r="B523" i="3"/>
  <c r="C523" i="3" s="1"/>
  <c r="B541" i="3"/>
  <c r="C541" i="3" s="1"/>
  <c r="B555" i="3"/>
  <c r="C555" i="3" s="1"/>
  <c r="B573" i="3"/>
  <c r="C573" i="3" s="1"/>
  <c r="B587" i="3"/>
  <c r="C587" i="3" s="1"/>
  <c r="B605" i="3"/>
  <c r="C605" i="3" s="1"/>
  <c r="B619" i="3"/>
  <c r="C619" i="3" s="1"/>
  <c r="B627" i="3"/>
  <c r="C627" i="3" s="1"/>
  <c r="B635" i="3"/>
  <c r="C635" i="3" s="1"/>
  <c r="B647" i="3"/>
  <c r="C647" i="3" s="1"/>
  <c r="B714" i="3"/>
  <c r="C714" i="3" s="1"/>
  <c r="B719" i="3"/>
  <c r="C719" i="3" s="1"/>
  <c r="B728" i="3"/>
  <c r="C728" i="3" s="1"/>
  <c r="B823" i="3"/>
  <c r="C823" i="3" s="1"/>
  <c r="B851" i="3"/>
  <c r="C851" i="3" s="1"/>
  <c r="B935" i="3"/>
  <c r="C935" i="3" s="1"/>
  <c r="B1209" i="3"/>
  <c r="C1209" i="3" s="1"/>
  <c r="B7" i="2"/>
  <c r="B9" i="2"/>
  <c r="B11" i="2"/>
  <c r="B13" i="2"/>
  <c r="B15" i="2"/>
  <c r="B17" i="2"/>
  <c r="B19" i="2"/>
  <c r="B21" i="2"/>
  <c r="B23" i="2"/>
  <c r="B25" i="2"/>
  <c r="B27" i="2"/>
  <c r="B29" i="2"/>
  <c r="B31" i="2"/>
  <c r="B33" i="2"/>
  <c r="B35" i="2"/>
  <c r="B37" i="2"/>
  <c r="B39" i="2"/>
  <c r="B41" i="2"/>
  <c r="B43" i="2"/>
  <c r="B45" i="2"/>
  <c r="B47" i="2"/>
  <c r="B49" i="2"/>
  <c r="B51" i="2"/>
  <c r="B53" i="2"/>
  <c r="B55" i="2"/>
  <c r="B57" i="2"/>
  <c r="B59" i="2"/>
  <c r="B61" i="2"/>
  <c r="B63" i="2"/>
  <c r="B65" i="2"/>
  <c r="B67" i="2"/>
  <c r="B69" i="2"/>
  <c r="B71" i="2"/>
  <c r="B73" i="2"/>
  <c r="B75" i="2"/>
  <c r="B77" i="2"/>
  <c r="B79" i="2"/>
  <c r="B81" i="2"/>
  <c r="B83" i="2"/>
  <c r="B85" i="2"/>
  <c r="B87" i="2"/>
  <c r="B89" i="2"/>
  <c r="B91" i="2"/>
  <c r="B93" i="2"/>
  <c r="B95" i="2"/>
  <c r="B97" i="2"/>
  <c r="B99" i="2"/>
  <c r="B101" i="2"/>
  <c r="B103" i="2"/>
  <c r="B105" i="2"/>
  <c r="B107" i="2"/>
  <c r="B109" i="2"/>
  <c r="B111" i="2"/>
  <c r="B113" i="2"/>
  <c r="B115" i="2"/>
  <c r="B117" i="2"/>
  <c r="B119" i="2"/>
  <c r="B121" i="2"/>
  <c r="B123" i="2"/>
  <c r="B125" i="2"/>
  <c r="B127" i="2"/>
  <c r="B129" i="2"/>
  <c r="B131" i="2"/>
  <c r="B261" i="3"/>
  <c r="C261" i="3" s="1"/>
  <c r="B639" i="3"/>
  <c r="C639" i="3" s="1"/>
  <c r="B648" i="3"/>
  <c r="C648" i="3" s="1"/>
  <c r="B658" i="3"/>
  <c r="C658" i="3" s="1"/>
  <c r="B674" i="3"/>
  <c r="C674" i="3" s="1"/>
  <c r="B715" i="3"/>
  <c r="C715" i="3" s="1"/>
  <c r="B720" i="3"/>
  <c r="C720" i="3" s="1"/>
  <c r="B751" i="3"/>
  <c r="C751" i="3" s="1"/>
  <c r="B786" i="3"/>
  <c r="C786" i="3" s="1"/>
  <c r="B813" i="3"/>
  <c r="C813" i="3" s="1"/>
  <c r="B869" i="3"/>
  <c r="C869" i="3" s="1"/>
  <c r="B928" i="3"/>
  <c r="C928" i="3" s="1"/>
  <c r="B949" i="3"/>
  <c r="C949" i="3" s="1"/>
  <c r="B956" i="3"/>
  <c r="C956" i="3" s="1"/>
  <c r="B998" i="3"/>
  <c r="C998" i="3" s="1"/>
  <c r="B283" i="3"/>
  <c r="C283" i="3" s="1"/>
  <c r="B299" i="3"/>
  <c r="C299" i="3" s="1"/>
  <c r="B315" i="3"/>
  <c r="C315" i="3" s="1"/>
  <c r="B331" i="3"/>
  <c r="C331" i="3" s="1"/>
  <c r="B347" i="3"/>
  <c r="C347" i="3" s="1"/>
  <c r="B363" i="3"/>
  <c r="C363" i="3" s="1"/>
  <c r="B379" i="3"/>
  <c r="C379" i="3" s="1"/>
  <c r="B395" i="3"/>
  <c r="C395" i="3" s="1"/>
  <c r="B411" i="3"/>
  <c r="C411" i="3" s="1"/>
  <c r="B427" i="3"/>
  <c r="C427" i="3" s="1"/>
  <c r="B443" i="3"/>
  <c r="C443" i="3" s="1"/>
  <c r="B453" i="3"/>
  <c r="C453" i="3" s="1"/>
  <c r="B467" i="3"/>
  <c r="C467" i="3" s="1"/>
  <c r="B485" i="3"/>
  <c r="C485" i="3" s="1"/>
  <c r="B499" i="3"/>
  <c r="C499" i="3" s="1"/>
  <c r="B517" i="3"/>
  <c r="C517" i="3" s="1"/>
  <c r="B531" i="3"/>
  <c r="C531" i="3" s="1"/>
  <c r="B549" i="3"/>
  <c r="C549" i="3" s="1"/>
  <c r="B563" i="3"/>
  <c r="C563" i="3" s="1"/>
  <c r="B581" i="3"/>
  <c r="C581" i="3" s="1"/>
  <c r="B595" i="3"/>
  <c r="C595" i="3" s="1"/>
  <c r="B613" i="3"/>
  <c r="C613" i="3" s="1"/>
  <c r="B624" i="3"/>
  <c r="C624" i="3" s="1"/>
  <c r="B632" i="3"/>
  <c r="C632" i="3" s="1"/>
  <c r="B659" i="3"/>
  <c r="C659" i="3" s="1"/>
  <c r="B667" i="3"/>
  <c r="C667" i="3" s="1"/>
  <c r="B679" i="3"/>
  <c r="C679" i="3" s="1"/>
  <c r="B746" i="3"/>
  <c r="C746" i="3" s="1"/>
  <c r="B752" i="3"/>
  <c r="C752" i="3" s="1"/>
  <c r="B775" i="3"/>
  <c r="C775" i="3" s="1"/>
  <c r="B787" i="3"/>
  <c r="C787" i="3" s="1"/>
  <c r="B792" i="3"/>
  <c r="C792" i="3" s="1"/>
  <c r="B814" i="3"/>
  <c r="C814" i="3" s="1"/>
  <c r="B881" i="3"/>
  <c r="C881" i="3" s="1"/>
  <c r="B887" i="3"/>
  <c r="C887" i="3" s="1"/>
  <c r="B1156" i="3"/>
  <c r="C1156" i="3" s="1"/>
  <c r="B1225" i="3"/>
  <c r="C1225" i="3" s="1"/>
  <c r="B1232" i="3"/>
  <c r="C1232" i="3" s="1"/>
  <c r="B277" i="3"/>
  <c r="C277" i="3" s="1"/>
  <c r="B293" i="3"/>
  <c r="C293" i="3" s="1"/>
  <c r="B309" i="3"/>
  <c r="C309" i="3" s="1"/>
  <c r="B325" i="3"/>
  <c r="C325" i="3" s="1"/>
  <c r="B341" i="3"/>
  <c r="C341" i="3" s="1"/>
  <c r="B357" i="3"/>
  <c r="C357" i="3" s="1"/>
  <c r="B373" i="3"/>
  <c r="C373" i="3" s="1"/>
  <c r="B389" i="3"/>
  <c r="C389" i="3" s="1"/>
  <c r="B405" i="3"/>
  <c r="C405" i="3" s="1"/>
  <c r="B421" i="3"/>
  <c r="C421" i="3" s="1"/>
  <c r="B437" i="3"/>
  <c r="C437" i="3" s="1"/>
  <c r="B671" i="3"/>
  <c r="C671" i="3" s="1"/>
  <c r="B680" i="3"/>
  <c r="C680" i="3" s="1"/>
  <c r="B690" i="3"/>
  <c r="C690" i="3" s="1"/>
  <c r="B706" i="3"/>
  <c r="C706" i="3" s="1"/>
  <c r="B747" i="3"/>
  <c r="C747" i="3" s="1"/>
  <c r="B763" i="3"/>
  <c r="C763" i="3" s="1"/>
  <c r="B767" i="3"/>
  <c r="C767" i="3" s="1"/>
  <c r="B776" i="3"/>
  <c r="C776" i="3" s="1"/>
  <c r="B815" i="3"/>
  <c r="C815" i="3" s="1"/>
  <c r="B871" i="3"/>
  <c r="C871" i="3" s="1"/>
  <c r="B951" i="3"/>
  <c r="C951" i="3" s="1"/>
  <c r="B1006" i="3"/>
  <c r="C1006" i="3" s="1"/>
  <c r="B1017" i="3"/>
  <c r="C1017" i="3" s="1"/>
  <c r="B1057" i="3"/>
  <c r="C1057" i="3" s="1"/>
  <c r="B1064" i="3"/>
  <c r="C1064" i="3" s="1"/>
  <c r="B1084" i="3"/>
  <c r="C1084" i="3" s="1"/>
  <c r="B1157" i="3"/>
  <c r="C1157" i="3" s="1"/>
  <c r="B1387" i="3"/>
  <c r="C1387" i="3" s="1"/>
  <c r="B461" i="3"/>
  <c r="C461" i="3" s="1"/>
  <c r="B475" i="3"/>
  <c r="C475" i="3" s="1"/>
  <c r="B493" i="3"/>
  <c r="C493" i="3" s="1"/>
  <c r="B507" i="3"/>
  <c r="C507" i="3" s="1"/>
  <c r="B525" i="3"/>
  <c r="C525" i="3" s="1"/>
  <c r="B539" i="3"/>
  <c r="C539" i="3" s="1"/>
  <c r="B557" i="3"/>
  <c r="C557" i="3" s="1"/>
  <c r="B571" i="3"/>
  <c r="C571" i="3" s="1"/>
  <c r="B589" i="3"/>
  <c r="C589" i="3" s="1"/>
  <c r="B603" i="3"/>
  <c r="C603" i="3" s="1"/>
  <c r="B621" i="3"/>
  <c r="C621" i="3" s="1"/>
  <c r="B650" i="3"/>
  <c r="C650" i="3" s="1"/>
  <c r="B655" i="3"/>
  <c r="C655" i="3" s="1"/>
  <c r="B664" i="3"/>
  <c r="C664" i="3" s="1"/>
  <c r="B691" i="3"/>
  <c r="C691" i="3" s="1"/>
  <c r="B699" i="3"/>
  <c r="C699" i="3" s="1"/>
  <c r="B711" i="3"/>
  <c r="C711" i="3" s="1"/>
  <c r="B798" i="3"/>
  <c r="C798" i="3" s="1"/>
  <c r="B802" i="3"/>
  <c r="C802" i="3" s="1"/>
  <c r="B897" i="3"/>
  <c r="C897" i="3" s="1"/>
  <c r="B903" i="3"/>
  <c r="C903" i="3" s="1"/>
  <c r="B981" i="3"/>
  <c r="C981" i="3" s="1"/>
  <c r="B1025" i="3"/>
  <c r="C1025" i="3" s="1"/>
  <c r="B1220" i="3"/>
  <c r="C1220" i="3" s="1"/>
  <c r="B24" i="2"/>
  <c r="B26" i="2"/>
  <c r="B28" i="2"/>
  <c r="B30" i="2"/>
  <c r="B32" i="2"/>
  <c r="B34" i="2"/>
  <c r="B36" i="2"/>
  <c r="B38" i="2"/>
  <c r="B40" i="2"/>
  <c r="B42" i="2"/>
  <c r="B44" i="2"/>
  <c r="B46" i="2"/>
  <c r="B48" i="2"/>
  <c r="B50" i="2"/>
  <c r="B52" i="2"/>
  <c r="B54" i="2"/>
  <c r="B56" i="2"/>
  <c r="B58" i="2"/>
  <c r="B60" i="2"/>
  <c r="B62" i="2"/>
  <c r="B64" i="2"/>
  <c r="B66" i="2"/>
  <c r="B68" i="2"/>
  <c r="B70" i="2"/>
  <c r="B72" i="2"/>
  <c r="B74" i="2"/>
  <c r="B76" i="2"/>
  <c r="B78" i="2"/>
  <c r="B80" i="2"/>
  <c r="B82" i="2"/>
  <c r="B84" i="2"/>
  <c r="B86" i="2"/>
  <c r="B88" i="2"/>
  <c r="B90" i="2"/>
  <c r="B92" i="2"/>
  <c r="B94" i="2"/>
  <c r="B96" i="2"/>
  <c r="B98" i="2"/>
  <c r="B100" i="2"/>
  <c r="B102" i="2"/>
  <c r="B104" i="2"/>
  <c r="B106" i="2"/>
  <c r="B108" i="2"/>
  <c r="B110" i="2"/>
  <c r="B112" i="2"/>
  <c r="B114" i="2"/>
  <c r="B116" i="2"/>
  <c r="B118" i="2"/>
  <c r="B120" i="2"/>
  <c r="B122" i="2"/>
  <c r="B124" i="2"/>
  <c r="B126" i="2"/>
  <c r="B128" i="2"/>
  <c r="B130" i="2"/>
  <c r="B132" i="2"/>
  <c r="B134" i="2"/>
  <c r="B136" i="2"/>
  <c r="B138" i="2"/>
  <c r="B140" i="2"/>
  <c r="B142" i="2"/>
  <c r="B144" i="2"/>
  <c r="B146" i="2"/>
  <c r="B148" i="2"/>
  <c r="B150" i="2"/>
  <c r="B152" i="2"/>
  <c r="B154" i="2"/>
  <c r="B156" i="2"/>
  <c r="B158" i="2"/>
  <c r="B160" i="2"/>
  <c r="B162" i="2"/>
  <c r="B651" i="3"/>
  <c r="C651" i="3" s="1"/>
  <c r="B656" i="3"/>
  <c r="C656" i="3" s="1"/>
  <c r="B703" i="3"/>
  <c r="C703" i="3" s="1"/>
  <c r="B712" i="3"/>
  <c r="C712" i="3" s="1"/>
  <c r="B722" i="3"/>
  <c r="C722" i="3" s="1"/>
  <c r="B738" i="3"/>
  <c r="C738" i="3" s="1"/>
  <c r="B754" i="3"/>
  <c r="C754" i="3" s="1"/>
  <c r="B783" i="3"/>
  <c r="C783" i="3" s="1"/>
  <c r="B833" i="3"/>
  <c r="C833" i="3" s="1"/>
  <c r="B915" i="3"/>
  <c r="C915" i="3" s="1"/>
  <c r="B967" i="3"/>
  <c r="C967" i="3" s="1"/>
  <c r="B982" i="3"/>
  <c r="C982" i="3" s="1"/>
  <c r="B1093" i="3"/>
  <c r="C1093" i="3" s="1"/>
  <c r="B1214" i="3"/>
  <c r="C1214" i="3" s="1"/>
  <c r="B1248" i="3"/>
  <c r="C1248" i="3" s="1"/>
  <c r="B275" i="3"/>
  <c r="C275" i="3" s="1"/>
  <c r="B291" i="3"/>
  <c r="C291" i="3" s="1"/>
  <c r="B307" i="3"/>
  <c r="C307" i="3" s="1"/>
  <c r="B323" i="3"/>
  <c r="C323" i="3" s="1"/>
  <c r="B339" i="3"/>
  <c r="C339" i="3" s="1"/>
  <c r="B355" i="3"/>
  <c r="C355" i="3" s="1"/>
  <c r="B371" i="3"/>
  <c r="C371" i="3" s="1"/>
  <c r="B387" i="3"/>
  <c r="C387" i="3" s="1"/>
  <c r="B403" i="3"/>
  <c r="C403" i="3" s="1"/>
  <c r="B419" i="3"/>
  <c r="C419" i="3" s="1"/>
  <c r="B435" i="3"/>
  <c r="C435" i="3" s="1"/>
  <c r="B451" i="3"/>
  <c r="C451" i="3" s="1"/>
  <c r="B469" i="3"/>
  <c r="C469" i="3" s="1"/>
  <c r="B483" i="3"/>
  <c r="C483" i="3" s="1"/>
  <c r="B501" i="3"/>
  <c r="C501" i="3" s="1"/>
  <c r="B515" i="3"/>
  <c r="C515" i="3" s="1"/>
  <c r="B533" i="3"/>
  <c r="C533" i="3" s="1"/>
  <c r="B547" i="3"/>
  <c r="C547" i="3" s="1"/>
  <c r="B565" i="3"/>
  <c r="C565" i="3" s="1"/>
  <c r="B579" i="3"/>
  <c r="C579" i="3" s="1"/>
  <c r="B597" i="3"/>
  <c r="C597" i="3" s="1"/>
  <c r="B611" i="3"/>
  <c r="C611" i="3" s="1"/>
  <c r="B626" i="3"/>
  <c r="C626" i="3" s="1"/>
  <c r="B682" i="3"/>
  <c r="C682" i="3" s="1"/>
  <c r="B687" i="3"/>
  <c r="C687" i="3" s="1"/>
  <c r="B696" i="3"/>
  <c r="C696" i="3" s="1"/>
  <c r="B723" i="3"/>
  <c r="C723" i="3" s="1"/>
  <c r="B731" i="3"/>
  <c r="C731" i="3" s="1"/>
  <c r="B743" i="3"/>
  <c r="C743" i="3" s="1"/>
  <c r="B755" i="3"/>
  <c r="C755" i="3" s="1"/>
  <c r="B760" i="3"/>
  <c r="C760" i="3" s="1"/>
  <c r="B778" i="3"/>
  <c r="C778" i="3" s="1"/>
  <c r="B784" i="3"/>
  <c r="C784" i="3" s="1"/>
  <c r="B817" i="3"/>
  <c r="C817" i="3" s="1"/>
  <c r="B839" i="3"/>
  <c r="C839" i="3" s="1"/>
  <c r="B933" i="3"/>
  <c r="C933" i="3" s="1"/>
  <c r="B960" i="3"/>
  <c r="C960" i="3" s="1"/>
  <c r="B1046" i="3"/>
  <c r="C1046" i="3" s="1"/>
  <c r="B1060" i="3"/>
  <c r="C1060" i="3" s="1"/>
  <c r="B1073" i="3"/>
  <c r="C1073" i="3" s="1"/>
  <c r="B1181" i="3"/>
  <c r="C1181" i="3" s="1"/>
  <c r="B269" i="3"/>
  <c r="C269" i="3" s="1"/>
  <c r="B285" i="3"/>
  <c r="C285" i="3" s="1"/>
  <c r="B301" i="3"/>
  <c r="C301" i="3" s="1"/>
  <c r="B317" i="3"/>
  <c r="C317" i="3" s="1"/>
  <c r="B333" i="3"/>
  <c r="C333" i="3" s="1"/>
  <c r="B349" i="3"/>
  <c r="C349" i="3" s="1"/>
  <c r="B365" i="3"/>
  <c r="C365" i="3" s="1"/>
  <c r="B381" i="3"/>
  <c r="C381" i="3" s="1"/>
  <c r="B397" i="3"/>
  <c r="C397" i="3" s="1"/>
  <c r="B413" i="3"/>
  <c r="C413" i="3" s="1"/>
  <c r="B429" i="3"/>
  <c r="C429" i="3" s="1"/>
  <c r="B445" i="3"/>
  <c r="C445" i="3" s="1"/>
  <c r="B642" i="3"/>
  <c r="C642" i="3" s="1"/>
  <c r="B683" i="3"/>
  <c r="C683" i="3" s="1"/>
  <c r="B688" i="3"/>
  <c r="C688" i="3" s="1"/>
  <c r="B735" i="3"/>
  <c r="C735" i="3" s="1"/>
  <c r="B744" i="3"/>
  <c r="C744" i="3" s="1"/>
  <c r="B779" i="3"/>
  <c r="C779" i="3" s="1"/>
  <c r="B795" i="3"/>
  <c r="C795" i="3" s="1"/>
  <c r="B818" i="3"/>
  <c r="C818" i="3" s="1"/>
  <c r="B976" i="3"/>
  <c r="C976" i="3" s="1"/>
  <c r="B990" i="3"/>
  <c r="C990" i="3" s="1"/>
  <c r="B1117" i="3"/>
  <c r="C1117" i="3" s="1"/>
  <c r="B1137" i="3"/>
  <c r="C1137" i="3" s="1"/>
  <c r="B1145" i="3"/>
  <c r="C1145" i="3" s="1"/>
  <c r="B1161" i="3"/>
  <c r="C1161" i="3" s="1"/>
  <c r="B1331" i="3"/>
  <c r="C1331" i="3" s="1"/>
  <c r="B1415" i="3"/>
  <c r="C1415" i="3" s="1"/>
  <c r="B1431" i="3"/>
  <c r="C1431" i="3" s="1"/>
  <c r="B820" i="3"/>
  <c r="C820" i="3" s="1"/>
  <c r="B847" i="3"/>
  <c r="C847" i="3" s="1"/>
  <c r="B873" i="3"/>
  <c r="C873" i="3" s="1"/>
  <c r="B877" i="3"/>
  <c r="C877" i="3" s="1"/>
  <c r="B884" i="3"/>
  <c r="C884" i="3" s="1"/>
  <c r="B911" i="3"/>
  <c r="C911" i="3" s="1"/>
  <c r="B977" i="3"/>
  <c r="C977" i="3" s="1"/>
  <c r="B1029" i="3"/>
  <c r="C1029" i="3" s="1"/>
  <c r="B1056" i="3"/>
  <c r="C1056" i="3" s="1"/>
  <c r="B1065" i="3"/>
  <c r="C1065" i="3" s="1"/>
  <c r="B1118" i="3"/>
  <c r="C1118" i="3" s="1"/>
  <c r="B1136" i="3"/>
  <c r="C1136" i="3" s="1"/>
  <c r="B1152" i="3"/>
  <c r="C1152" i="3" s="1"/>
  <c r="B1180" i="3"/>
  <c r="C1180" i="3" s="1"/>
  <c r="B1233" i="3"/>
  <c r="C1233" i="3" s="1"/>
  <c r="B1253" i="3"/>
  <c r="C1253" i="3" s="1"/>
  <c r="B1299" i="3"/>
  <c r="C1299" i="3" s="1"/>
  <c r="B1359" i="3"/>
  <c r="C1359" i="3" s="1"/>
  <c r="B1399" i="3"/>
  <c r="C1399" i="3" s="1"/>
  <c r="B1405" i="3"/>
  <c r="C1405" i="3" s="1"/>
  <c r="B1327" i="3"/>
  <c r="C1327" i="3" s="1"/>
  <c r="B1376" i="3"/>
  <c r="C1376" i="3" s="1"/>
  <c r="B1381" i="3"/>
  <c r="C1381" i="3" s="1"/>
  <c r="B1417" i="3"/>
  <c r="C1417" i="3" s="1"/>
  <c r="B1421" i="3"/>
  <c r="C1421" i="3" s="1"/>
  <c r="B1433" i="3"/>
  <c r="C1433" i="3" s="1"/>
  <c r="J38" i="14"/>
  <c r="J37" i="14" s="1"/>
  <c r="J36" i="14" s="1"/>
  <c r="J35" i="14" s="1"/>
  <c r="J34" i="14" s="1"/>
  <c r="J33" i="14" s="1"/>
  <c r="J32" i="14" s="1"/>
  <c r="J31" i="14" s="1"/>
  <c r="J30" i="14" s="1"/>
  <c r="J29" i="14" s="1"/>
  <c r="J28" i="14" s="1"/>
  <c r="J27" i="14" s="1"/>
  <c r="J26" i="14" s="1"/>
  <c r="J25" i="14" s="1"/>
  <c r="J24" i="14" s="1"/>
  <c r="J23" i="14" s="1"/>
  <c r="J22" i="14" s="1"/>
  <c r="J21" i="14" s="1"/>
  <c r="J20" i="14" s="1"/>
  <c r="J19" i="14" s="1"/>
  <c r="J18" i="14" s="1"/>
  <c r="J17" i="14" s="1"/>
  <c r="J16" i="14" s="1"/>
  <c r="J15" i="14" s="1"/>
  <c r="J14" i="14" s="1"/>
  <c r="J13" i="14" s="1"/>
  <c r="J12" i="14" s="1"/>
  <c r="J11" i="14" s="1"/>
  <c r="J10" i="14" s="1"/>
  <c r="J9" i="14" s="1"/>
  <c r="J8" i="14" s="1"/>
  <c r="J7" i="14" s="1"/>
  <c r="J6" i="14" s="1"/>
  <c r="J5" i="14" s="1"/>
  <c r="J4" i="14" s="1"/>
  <c r="J3" i="14" s="1"/>
  <c r="J2" i="14" s="1"/>
  <c r="B821" i="3"/>
  <c r="C821" i="3" s="1"/>
  <c r="B844" i="3"/>
  <c r="C844" i="3" s="1"/>
  <c r="B908" i="3"/>
  <c r="C908" i="3" s="1"/>
  <c r="B944" i="3"/>
  <c r="C944" i="3" s="1"/>
  <c r="B969" i="3"/>
  <c r="C969" i="3" s="1"/>
  <c r="B973" i="3"/>
  <c r="C973" i="3" s="1"/>
  <c r="B1021" i="3"/>
  <c r="C1021" i="3" s="1"/>
  <c r="B1061" i="3"/>
  <c r="C1061" i="3" s="1"/>
  <c r="B1085" i="3"/>
  <c r="C1085" i="3" s="1"/>
  <c r="B1113" i="3"/>
  <c r="C1113" i="3" s="1"/>
  <c r="B1124" i="3"/>
  <c r="C1124" i="3" s="1"/>
  <c r="B1129" i="3"/>
  <c r="C1129" i="3" s="1"/>
  <c r="B1182" i="3"/>
  <c r="C1182" i="3" s="1"/>
  <c r="B1200" i="3"/>
  <c r="C1200" i="3" s="1"/>
  <c r="B1216" i="3"/>
  <c r="C1216" i="3" s="1"/>
  <c r="B1244" i="3"/>
  <c r="C1244" i="3" s="1"/>
  <c r="B1295" i="3"/>
  <c r="C1295" i="3" s="1"/>
  <c r="B1344" i="3"/>
  <c r="C1344" i="3" s="1"/>
  <c r="B1349" i="3"/>
  <c r="C1349" i="3" s="1"/>
  <c r="B1371" i="3"/>
  <c r="C1371" i="3" s="1"/>
  <c r="B770" i="3"/>
  <c r="C770" i="3" s="1"/>
  <c r="B805" i="3"/>
  <c r="C805" i="3" s="1"/>
  <c r="B837" i="3"/>
  <c r="C837" i="3" s="1"/>
  <c r="B855" i="3"/>
  <c r="C855" i="3" s="1"/>
  <c r="B901" i="3"/>
  <c r="C901" i="3" s="1"/>
  <c r="B919" i="3"/>
  <c r="C919" i="3" s="1"/>
  <c r="B937" i="3"/>
  <c r="C937" i="3" s="1"/>
  <c r="B945" i="3"/>
  <c r="C945" i="3" s="1"/>
  <c r="B974" i="3"/>
  <c r="C974" i="3" s="1"/>
  <c r="B983" i="3"/>
  <c r="C983" i="3" s="1"/>
  <c r="B999" i="3"/>
  <c r="C999" i="3" s="1"/>
  <c r="B1008" i="3"/>
  <c r="C1008" i="3" s="1"/>
  <c r="B1022" i="3"/>
  <c r="C1022" i="3" s="1"/>
  <c r="B1086" i="3"/>
  <c r="C1086" i="3" s="1"/>
  <c r="B1104" i="3"/>
  <c r="C1104" i="3" s="1"/>
  <c r="B1120" i="3"/>
  <c r="C1120" i="3" s="1"/>
  <c r="B1148" i="3"/>
  <c r="C1148" i="3" s="1"/>
  <c r="B1201" i="3"/>
  <c r="C1201" i="3" s="1"/>
  <c r="B1221" i="3"/>
  <c r="C1221" i="3" s="1"/>
  <c r="B1245" i="3"/>
  <c r="C1245" i="3" s="1"/>
  <c r="B1312" i="3"/>
  <c r="C1312" i="3" s="1"/>
  <c r="B1317" i="3"/>
  <c r="C1317" i="3" s="1"/>
  <c r="B1339" i="3"/>
  <c r="C1339" i="3" s="1"/>
  <c r="B1355" i="3"/>
  <c r="C1355" i="3" s="1"/>
  <c r="B1383" i="3"/>
  <c r="C1383" i="3" s="1"/>
  <c r="B1401" i="3"/>
  <c r="C1401" i="3" s="1"/>
  <c r="B841" i="3"/>
  <c r="C841" i="3" s="1"/>
  <c r="B845" i="3"/>
  <c r="C845" i="3" s="1"/>
  <c r="B852" i="3"/>
  <c r="C852" i="3" s="1"/>
  <c r="B879" i="3"/>
  <c r="C879" i="3" s="1"/>
  <c r="B905" i="3"/>
  <c r="C905" i="3" s="1"/>
  <c r="B909" i="3"/>
  <c r="C909" i="3" s="1"/>
  <c r="B916" i="3"/>
  <c r="C916" i="3" s="1"/>
  <c r="B926" i="3"/>
  <c r="C926" i="3" s="1"/>
  <c r="B941" i="3"/>
  <c r="C941" i="3" s="1"/>
  <c r="B1009" i="3"/>
  <c r="C1009" i="3" s="1"/>
  <c r="B1053" i="3"/>
  <c r="C1053" i="3" s="1"/>
  <c r="B1105" i="3"/>
  <c r="C1105" i="3" s="1"/>
  <c r="B1125" i="3"/>
  <c r="C1125" i="3" s="1"/>
  <c r="B1149" i="3"/>
  <c r="C1149" i="3" s="1"/>
  <c r="B1177" i="3"/>
  <c r="C1177" i="3" s="1"/>
  <c r="B1188" i="3"/>
  <c r="C1188" i="3" s="1"/>
  <c r="B1193" i="3"/>
  <c r="C1193" i="3" s="1"/>
  <c r="B1246" i="3"/>
  <c r="C1246" i="3" s="1"/>
  <c r="B1264" i="3"/>
  <c r="C1264" i="3" s="1"/>
  <c r="B1280" i="3"/>
  <c r="C1280" i="3" s="1"/>
  <c r="B1285" i="3"/>
  <c r="C1285" i="3" s="1"/>
  <c r="B1307" i="3"/>
  <c r="C1307" i="3" s="1"/>
  <c r="B1323" i="3"/>
  <c r="C1323" i="3" s="1"/>
  <c r="B1384" i="3"/>
  <c r="C1384" i="3" s="1"/>
  <c r="B1395" i="3"/>
  <c r="C1395" i="3" s="1"/>
  <c r="B634" i="3"/>
  <c r="C634" i="3" s="1"/>
  <c r="B666" i="3"/>
  <c r="C666" i="3" s="1"/>
  <c r="B698" i="3"/>
  <c r="C698" i="3" s="1"/>
  <c r="B730" i="3"/>
  <c r="C730" i="3" s="1"/>
  <c r="B762" i="3"/>
  <c r="C762" i="3" s="1"/>
  <c r="B794" i="3"/>
  <c r="C794" i="3" s="1"/>
  <c r="B849" i="3"/>
  <c r="C849" i="3" s="1"/>
  <c r="B913" i="3"/>
  <c r="C913" i="3" s="1"/>
  <c r="B934" i="3"/>
  <c r="C934" i="3" s="1"/>
  <c r="B942" i="3"/>
  <c r="C942" i="3" s="1"/>
  <c r="B958" i="3"/>
  <c r="C958" i="3" s="1"/>
  <c r="B966" i="3"/>
  <c r="C966" i="3" s="1"/>
  <c r="B992" i="3"/>
  <c r="C992" i="3" s="1"/>
  <c r="B1032" i="3"/>
  <c r="C1032" i="3" s="1"/>
  <c r="B1040" i="3"/>
  <c r="C1040" i="3" s="1"/>
  <c r="B1054" i="3"/>
  <c r="C1054" i="3" s="1"/>
  <c r="B1081" i="3"/>
  <c r="C1081" i="3" s="1"/>
  <c r="B1092" i="3"/>
  <c r="C1092" i="3" s="1"/>
  <c r="B1097" i="3"/>
  <c r="C1097" i="3" s="1"/>
  <c r="B1150" i="3"/>
  <c r="C1150" i="3" s="1"/>
  <c r="B1168" i="3"/>
  <c r="C1168" i="3" s="1"/>
  <c r="B1184" i="3"/>
  <c r="C1184" i="3" s="1"/>
  <c r="B1212" i="3"/>
  <c r="C1212" i="3" s="1"/>
  <c r="B1265" i="3"/>
  <c r="C1265" i="3" s="1"/>
  <c r="B1275" i="3"/>
  <c r="C1275" i="3" s="1"/>
  <c r="B1291" i="3"/>
  <c r="C1291" i="3" s="1"/>
  <c r="B1391" i="3"/>
  <c r="C1391" i="3" s="1"/>
  <c r="B1441" i="3"/>
  <c r="C1441" i="3" s="1"/>
  <c r="B876" i="3"/>
  <c r="C876" i="3" s="1"/>
  <c r="B1001" i="3"/>
  <c r="C1001" i="3" s="1"/>
  <c r="B1005" i="3"/>
  <c r="C1005" i="3" s="1"/>
  <c r="B1024" i="3"/>
  <c r="C1024" i="3" s="1"/>
  <c r="B1033" i="3"/>
  <c r="C1033" i="3" s="1"/>
  <c r="B1041" i="3"/>
  <c r="C1041" i="3" s="1"/>
  <c r="B1072" i="3"/>
  <c r="C1072" i="3" s="1"/>
  <c r="B1088" i="3"/>
  <c r="C1088" i="3" s="1"/>
  <c r="B1116" i="3"/>
  <c r="C1116" i="3" s="1"/>
  <c r="B1169" i="3"/>
  <c r="C1169" i="3" s="1"/>
  <c r="B1189" i="3"/>
  <c r="C1189" i="3" s="1"/>
  <c r="B1213" i="3"/>
  <c r="C1213" i="3" s="1"/>
  <c r="B1241" i="3"/>
  <c r="C1241" i="3" s="1"/>
  <c r="B1252" i="3"/>
  <c r="C1252" i="3" s="1"/>
  <c r="B1257" i="3"/>
  <c r="C1257" i="3" s="1"/>
  <c r="B1363" i="3"/>
  <c r="C1363" i="3" s="1"/>
  <c r="B853" i="3"/>
  <c r="C853" i="3" s="1"/>
  <c r="B885" i="3"/>
  <c r="C885" i="3" s="1"/>
  <c r="B917" i="3"/>
  <c r="C917" i="3" s="1"/>
  <c r="B936" i="3"/>
  <c r="C936" i="3" s="1"/>
  <c r="B968" i="3"/>
  <c r="C968" i="3" s="1"/>
  <c r="B1000" i="3"/>
  <c r="C1000" i="3" s="1"/>
  <c r="B1016" i="3"/>
  <c r="C1016" i="3" s="1"/>
  <c r="B1038" i="3"/>
  <c r="C1038" i="3" s="1"/>
  <c r="B1048" i="3"/>
  <c r="C1048" i="3" s="1"/>
  <c r="B1070" i="3"/>
  <c r="C1070" i="3" s="1"/>
  <c r="B1080" i="3"/>
  <c r="C1080" i="3" s="1"/>
  <c r="B1102" i="3"/>
  <c r="C1102" i="3" s="1"/>
  <c r="B1112" i="3"/>
  <c r="C1112" i="3" s="1"/>
  <c r="B1134" i="3"/>
  <c r="C1134" i="3" s="1"/>
  <c r="B1144" i="3"/>
  <c r="C1144" i="3" s="1"/>
  <c r="B1166" i="3"/>
  <c r="C1166" i="3" s="1"/>
  <c r="B1176" i="3"/>
  <c r="C1176" i="3" s="1"/>
  <c r="B1198" i="3"/>
  <c r="C1198" i="3" s="1"/>
  <c r="B1208" i="3"/>
  <c r="C1208" i="3" s="1"/>
  <c r="B1230" i="3"/>
  <c r="C1230" i="3" s="1"/>
  <c r="B1240" i="3"/>
  <c r="C1240" i="3" s="1"/>
  <c r="B1262" i="3"/>
  <c r="C1262" i="3" s="1"/>
  <c r="B1276" i="3"/>
  <c r="C1276" i="3" s="1"/>
  <c r="B1296" i="3"/>
  <c r="C1296" i="3" s="1"/>
  <c r="B1308" i="3"/>
  <c r="C1308" i="3" s="1"/>
  <c r="B1328" i="3"/>
  <c r="C1328" i="3" s="1"/>
  <c r="B1340" i="3"/>
  <c r="C1340" i="3" s="1"/>
  <c r="B1360" i="3"/>
  <c r="C1360" i="3" s="1"/>
  <c r="B1372" i="3"/>
  <c r="C1372" i="3" s="1"/>
  <c r="B952" i="3"/>
  <c r="C952" i="3" s="1"/>
  <c r="B984" i="3"/>
  <c r="C984" i="3" s="1"/>
  <c r="B1292" i="3"/>
  <c r="C1292" i="3" s="1"/>
  <c r="B1297" i="3"/>
  <c r="C1297" i="3" s="1"/>
  <c r="B1324" i="3"/>
  <c r="C1324" i="3" s="1"/>
  <c r="B1329" i="3"/>
  <c r="C1329" i="3" s="1"/>
  <c r="B1356" i="3"/>
  <c r="C1356" i="3" s="1"/>
  <c r="B1361" i="3"/>
  <c r="C1361" i="3" s="1"/>
  <c r="B1385" i="3"/>
  <c r="C1385" i="3" s="1"/>
  <c r="B1411" i="3"/>
  <c r="C1411" i="3" s="1"/>
  <c r="B1427" i="3"/>
  <c r="C1427" i="3" s="1"/>
  <c r="B1096" i="3"/>
  <c r="C1096" i="3" s="1"/>
  <c r="B1128" i="3"/>
  <c r="C1128" i="3" s="1"/>
  <c r="B1160" i="3"/>
  <c r="C1160" i="3" s="1"/>
  <c r="B1192" i="3"/>
  <c r="C1192" i="3" s="1"/>
  <c r="B1224" i="3"/>
  <c r="C1224" i="3" s="1"/>
  <c r="B1256" i="3"/>
  <c r="C1256" i="3" s="1"/>
  <c r="B1273" i="3"/>
  <c r="C1273" i="3" s="1"/>
  <c r="B1305" i="3"/>
  <c r="C1305" i="3" s="1"/>
  <c r="B1337" i="3"/>
  <c r="C1337" i="3" s="1"/>
  <c r="B1369" i="3"/>
  <c r="C1369" i="3" s="1"/>
  <c r="B1403" i="3"/>
  <c r="C1403" i="3" s="1"/>
  <c r="B1416" i="3"/>
  <c r="C1416" i="3" s="1"/>
  <c r="B797" i="3"/>
  <c r="C797" i="3" s="1"/>
  <c r="B829" i="3"/>
  <c r="C829" i="3" s="1"/>
  <c r="B861" i="3"/>
  <c r="C861" i="3" s="1"/>
  <c r="B893" i="3"/>
  <c r="C893" i="3" s="1"/>
  <c r="B925" i="3"/>
  <c r="C925" i="3" s="1"/>
  <c r="B957" i="3"/>
  <c r="C957" i="3" s="1"/>
  <c r="B989" i="3"/>
  <c r="C989" i="3" s="1"/>
  <c r="B1030" i="3"/>
  <c r="C1030" i="3" s="1"/>
  <c r="B1062" i="3"/>
  <c r="C1062" i="3" s="1"/>
  <c r="B1094" i="3"/>
  <c r="C1094" i="3" s="1"/>
  <c r="B1126" i="3"/>
  <c r="C1126" i="3" s="1"/>
  <c r="B1158" i="3"/>
  <c r="C1158" i="3" s="1"/>
  <c r="B1190" i="3"/>
  <c r="C1190" i="3" s="1"/>
  <c r="B1222" i="3"/>
  <c r="C1222" i="3" s="1"/>
  <c r="B1254" i="3"/>
  <c r="C1254" i="3" s="1"/>
  <c r="B1287" i="3"/>
  <c r="C1287" i="3" s="1"/>
  <c r="B1319" i="3"/>
  <c r="C1319" i="3" s="1"/>
  <c r="B1351" i="3"/>
  <c r="C1351" i="3" s="1"/>
  <c r="B1279" i="3"/>
  <c r="C1279" i="3" s="1"/>
  <c r="B1283" i="3"/>
  <c r="C1283" i="3" s="1"/>
  <c r="B1311" i="3"/>
  <c r="C1311" i="3" s="1"/>
  <c r="B1315" i="3"/>
  <c r="C1315" i="3" s="1"/>
  <c r="B1343" i="3"/>
  <c r="C1343" i="3" s="1"/>
  <c r="B1347" i="3"/>
  <c r="C1347" i="3" s="1"/>
  <c r="B1375" i="3"/>
  <c r="C1375" i="3" s="1"/>
  <c r="B1379" i="3"/>
  <c r="C1379" i="3" s="1"/>
  <c r="B1409" i="3"/>
  <c r="C1409" i="3" s="1"/>
  <c r="B1435" i="3"/>
  <c r="C1435" i="3" s="1"/>
  <c r="B1271" i="3"/>
  <c r="C1271" i="3" s="1"/>
  <c r="B1289" i="3"/>
  <c r="C1289" i="3" s="1"/>
  <c r="B1303" i="3"/>
  <c r="C1303" i="3" s="1"/>
  <c r="B1321" i="3"/>
  <c r="C1321" i="3" s="1"/>
  <c r="B1335" i="3"/>
  <c r="C1335" i="3" s="1"/>
  <c r="B1353" i="3"/>
  <c r="C1353" i="3" s="1"/>
  <c r="B1367" i="3"/>
  <c r="C1367" i="3" s="1"/>
  <c r="B1389" i="3"/>
  <c r="C1389" i="3" s="1"/>
  <c r="B1419" i="3"/>
  <c r="C1419" i="3" s="1"/>
  <c r="B1423" i="3"/>
  <c r="C1423" i="3" s="1"/>
  <c r="B75" i="14"/>
  <c r="B1393" i="3"/>
  <c r="C1393" i="3" s="1"/>
  <c r="B1407" i="3"/>
  <c r="C1407" i="3" s="1"/>
  <c r="B1425" i="3"/>
  <c r="C1425" i="3" s="1"/>
  <c r="B1439" i="3"/>
  <c r="C1439" i="3" s="1"/>
  <c r="C2" i="7"/>
  <c r="B2" i="14"/>
  <c r="R50" i="14"/>
  <c r="R49" i="14" s="1"/>
  <c r="R48" i="14" s="1"/>
  <c r="R47" i="14" s="1"/>
  <c r="R46" i="14" s="1"/>
  <c r="R45" i="14" s="1"/>
  <c r="R44" i="14" s="1"/>
  <c r="R43" i="14" s="1"/>
  <c r="R42" i="14" s="1"/>
  <c r="R41" i="14" s="1"/>
  <c r="R40" i="14" s="1"/>
  <c r="R39" i="14" s="1"/>
  <c r="R38" i="14" s="1"/>
  <c r="R37" i="14" s="1"/>
  <c r="R36" i="14" s="1"/>
  <c r="R35" i="14" s="1"/>
  <c r="R34" i="14" s="1"/>
  <c r="R33" i="14" s="1"/>
  <c r="R32" i="14" s="1"/>
  <c r="R31" i="14" s="1"/>
  <c r="R30" i="14" s="1"/>
  <c r="R29" i="14" s="1"/>
  <c r="R28" i="14" s="1"/>
  <c r="R27" i="14" s="1"/>
  <c r="R26" i="14" s="1"/>
  <c r="R25" i="14" s="1"/>
  <c r="R24" i="14" s="1"/>
  <c r="R23" i="14" s="1"/>
  <c r="R22" i="14" s="1"/>
  <c r="R21" i="14" s="1"/>
  <c r="R20" i="14" s="1"/>
  <c r="R19" i="14" s="1"/>
  <c r="R18" i="14" s="1"/>
  <c r="R17" i="14" s="1"/>
  <c r="R16" i="14" s="1"/>
  <c r="R15" i="14" s="1"/>
  <c r="R14" i="14" s="1"/>
  <c r="R13" i="14" s="1"/>
  <c r="R12" i="14" s="1"/>
  <c r="R11" i="14" s="1"/>
  <c r="R10" i="14" s="1"/>
  <c r="R9" i="14" s="1"/>
  <c r="R8" i="14" s="1"/>
  <c r="R7" i="14" s="1"/>
  <c r="R6" i="14" s="1"/>
  <c r="R5" i="14" s="1"/>
  <c r="R4" i="14" s="1"/>
  <c r="R3" i="14" s="1"/>
  <c r="R2" i="14" s="1"/>
  <c r="B112" i="14"/>
  <c r="R171" i="14"/>
  <c r="R170" i="14" s="1"/>
  <c r="R169" i="14" s="1"/>
  <c r="R168" i="14" s="1"/>
  <c r="R167" i="14" s="1"/>
  <c r="R166" i="14" s="1"/>
  <c r="R165" i="14" s="1"/>
  <c r="R164" i="14" s="1"/>
  <c r="R163" i="14" s="1"/>
  <c r="R162" i="14" s="1"/>
  <c r="R161" i="14" s="1"/>
  <c r="R160" i="14" s="1"/>
  <c r="R159" i="14" s="1"/>
  <c r="R158" i="14" s="1"/>
  <c r="R157" i="14" s="1"/>
  <c r="R156" i="14" s="1"/>
  <c r="R155" i="14" s="1"/>
  <c r="R154" i="14" s="1"/>
  <c r="R153" i="14" s="1"/>
  <c r="R152" i="14" s="1"/>
  <c r="R151" i="14" s="1"/>
  <c r="R150" i="14" s="1"/>
  <c r="R149" i="14" s="1"/>
  <c r="R148" i="14" s="1"/>
  <c r="R147" i="14" s="1"/>
  <c r="R146" i="14" s="1"/>
  <c r="R145" i="14" s="1"/>
  <c r="R144" i="14" s="1"/>
  <c r="R143" i="14" s="1"/>
  <c r="R142" i="14" s="1"/>
  <c r="R141" i="14" s="1"/>
  <c r="R140" i="14" s="1"/>
  <c r="R139" i="14" s="1"/>
  <c r="R138" i="14" s="1"/>
  <c r="R137" i="14" s="1"/>
  <c r="R136" i="14" s="1"/>
  <c r="R135" i="14" s="1"/>
  <c r="R134" i="14" s="1"/>
  <c r="R133" i="14" s="1"/>
  <c r="R132" i="14" s="1"/>
  <c r="R131" i="14" s="1"/>
  <c r="R130" i="14" s="1"/>
  <c r="R129" i="14" s="1"/>
  <c r="R128" i="14" s="1"/>
  <c r="R127" i="14" s="1"/>
  <c r="R126" i="14" s="1"/>
  <c r="R125" i="14" s="1"/>
  <c r="R124" i="14" s="1"/>
  <c r="R123" i="14" s="1"/>
  <c r="R122" i="14" s="1"/>
  <c r="R121" i="14" s="1"/>
  <c r="R120" i="14" s="1"/>
  <c r="R119" i="14" s="1"/>
  <c r="R118" i="14" s="1"/>
  <c r="R117" i="14" s="1"/>
  <c r="R116" i="14" s="1"/>
  <c r="R115" i="14" s="1"/>
  <c r="R114" i="14" s="1"/>
  <c r="R113" i="14" s="1"/>
  <c r="R112" i="14" s="1"/>
  <c r="R111" i="14" s="1"/>
  <c r="R110" i="14" s="1"/>
  <c r="R109" i="14" s="1"/>
  <c r="R108" i="14" s="1"/>
  <c r="R107" i="14" s="1"/>
  <c r="R106" i="14" s="1"/>
  <c r="R105" i="14" s="1"/>
  <c r="R104" i="14" s="1"/>
  <c r="R101" i="14"/>
  <c r="R100" i="14" s="1"/>
  <c r="R99" i="14" s="1"/>
  <c r="R98" i="14" s="1"/>
  <c r="R97" i="14" s="1"/>
  <c r="R96" i="14" s="1"/>
  <c r="R95" i="14" s="1"/>
  <c r="R94" i="14" s="1"/>
  <c r="R93" i="14" s="1"/>
  <c r="R92" i="14" s="1"/>
  <c r="R91" i="14" s="1"/>
  <c r="R90" i="14" s="1"/>
  <c r="R89" i="14" s="1"/>
  <c r="R88" i="14" s="1"/>
  <c r="R87" i="14" s="1"/>
  <c r="R86" i="14" s="1"/>
  <c r="R85" i="14" s="1"/>
  <c r="R84" i="14" s="1"/>
  <c r="R83" i="14" s="1"/>
  <c r="R82" i="14" s="1"/>
  <c r="R81" i="14" s="1"/>
  <c r="R80" i="14" s="1"/>
  <c r="R79" i="14" s="1"/>
  <c r="R78" i="14" s="1"/>
  <c r="R77" i="14" s="1"/>
  <c r="R76" i="14" s="1"/>
  <c r="R75" i="14" s="1"/>
  <c r="R74" i="14" s="1"/>
  <c r="R73" i="14" s="1"/>
  <c r="R72" i="14" s="1"/>
  <c r="R71" i="14" s="1"/>
  <c r="R70" i="14" s="1"/>
  <c r="R69" i="14" s="1"/>
  <c r="R68" i="14" s="1"/>
  <c r="R67" i="14" s="1"/>
  <c r="R66" i="14" s="1"/>
  <c r="R65" i="14" s="1"/>
  <c r="R64" i="14" s="1"/>
  <c r="R63" i="14" s="1"/>
  <c r="R62" i="14" s="1"/>
  <c r="R61" i="14" s="1"/>
  <c r="R60" i="14" s="1"/>
  <c r="R59" i="14" s="1"/>
  <c r="R58" i="14" s="1"/>
  <c r="R57" i="14" s="1"/>
  <c r="R56" i="14" s="1"/>
  <c r="R55" i="14" s="1"/>
  <c r="R54" i="14" s="1"/>
  <c r="R53" i="14" s="1"/>
  <c r="J119" i="14"/>
  <c r="J118" i="14" s="1"/>
  <c r="J117" i="14" s="1"/>
  <c r="J116" i="14" s="1"/>
  <c r="J115" i="14" s="1"/>
  <c r="J114" i="14" s="1"/>
  <c r="J113" i="14" s="1"/>
  <c r="J112" i="14" s="1"/>
  <c r="J111" i="14" s="1"/>
  <c r="J110" i="14" s="1"/>
  <c r="J109" i="14" s="1"/>
  <c r="J108" i="14" s="1"/>
  <c r="J107" i="14" s="1"/>
  <c r="J106" i="14" s="1"/>
  <c r="J105" i="14" s="1"/>
  <c r="J104" i="14" s="1"/>
  <c r="J103" i="14" s="1"/>
  <c r="J102" i="14" s="1"/>
  <c r="J101" i="14" s="1"/>
  <c r="J100" i="14" s="1"/>
  <c r="J99" i="14" s="1"/>
  <c r="J98" i="14" s="1"/>
  <c r="J97" i="14" s="1"/>
  <c r="J96" i="14" s="1"/>
  <c r="J95" i="14" s="1"/>
  <c r="J94" i="14" s="1"/>
  <c r="J93" i="14" s="1"/>
  <c r="J92" i="14" s="1"/>
  <c r="J91" i="14" s="1"/>
  <c r="J90" i="14" s="1"/>
  <c r="J88" i="14"/>
  <c r="J87" i="14" s="1"/>
  <c r="J86" i="14" s="1"/>
  <c r="J85" i="14" s="1"/>
  <c r="J84" i="14" s="1"/>
  <c r="J83" i="14" s="1"/>
  <c r="J82" i="14" s="1"/>
  <c r="J81" i="14" s="1"/>
  <c r="J80" i="14" s="1"/>
  <c r="J79" i="14" s="1"/>
  <c r="J78" i="14" s="1"/>
  <c r="J77" i="14" s="1"/>
  <c r="J76" i="14" s="1"/>
  <c r="J75" i="14" s="1"/>
  <c r="J74" i="14" s="1"/>
  <c r="J73" i="14" s="1"/>
  <c r="J72" i="14" s="1"/>
  <c r="J71" i="14" s="1"/>
  <c r="J70" i="14" s="1"/>
  <c r="J69" i="14" s="1"/>
  <c r="J68" i="14" s="1"/>
  <c r="J67" i="14" s="1"/>
  <c r="J66" i="14" s="1"/>
  <c r="J65" i="14" s="1"/>
  <c r="J64" i="14" s="1"/>
  <c r="J63" i="14" s="1"/>
  <c r="J62" i="14" s="1"/>
  <c r="J61" i="14" s="1"/>
  <c r="J60" i="14" s="1"/>
  <c r="J59" i="14" s="1"/>
  <c r="J58" i="14" s="1"/>
  <c r="J57" i="14" s="1"/>
  <c r="J56" i="14" s="1"/>
  <c r="J55" i="14" s="1"/>
  <c r="J54" i="14" s="1"/>
  <c r="J53" i="14" s="1"/>
  <c r="J52" i="14" s="1"/>
  <c r="J51" i="14" s="1"/>
  <c r="J50" i="14" s="1"/>
  <c r="J49" i="14" s="1"/>
  <c r="J48" i="14" s="1"/>
  <c r="J47" i="14" s="1"/>
  <c r="J46" i="14" s="1"/>
  <c r="J45" i="14" s="1"/>
  <c r="J44" i="14" s="1"/>
  <c r="B162" i="14"/>
  <c r="J173" i="14"/>
  <c r="J172" i="14" s="1"/>
  <c r="J171" i="14" s="1"/>
  <c r="J170" i="14" s="1"/>
  <c r="J169" i="14" s="1"/>
  <c r="J168" i="14" s="1"/>
  <c r="J167" i="14" s="1"/>
  <c r="J166" i="14" s="1"/>
  <c r="J165" i="14" s="1"/>
  <c r="J164" i="14" s="1"/>
  <c r="J163" i="14" s="1"/>
  <c r="J162" i="14" s="1"/>
  <c r="J161" i="14" s="1"/>
  <c r="J160" i="14" s="1"/>
  <c r="J159" i="14" s="1"/>
  <c r="J158" i="14" s="1"/>
  <c r="J157" i="14" s="1"/>
  <c r="J156" i="14" s="1"/>
  <c r="J155" i="14" s="1"/>
  <c r="J154" i="14" s="1"/>
  <c r="J153" i="14" s="1"/>
  <c r="J152" i="14" s="1"/>
  <c r="J151" i="14" s="1"/>
  <c r="J150" i="14" s="1"/>
  <c r="J149" i="14" s="1"/>
  <c r="J148" i="14" s="1"/>
  <c r="J147" i="14" s="1"/>
  <c r="J146" i="14" s="1"/>
  <c r="J145" i="14" s="1"/>
  <c r="J144" i="14" s="1"/>
  <c r="J143" i="14" s="1"/>
  <c r="J142" i="14" s="1"/>
  <c r="J141" i="14" s="1"/>
  <c r="J140" i="14" s="1"/>
  <c r="J139" i="14" s="1"/>
  <c r="J138" i="14" s="1"/>
  <c r="J137" i="14" s="1"/>
  <c r="J136" i="14" s="1"/>
  <c r="J135" i="14" s="1"/>
  <c r="J134" i="14" s="1"/>
  <c r="J133" i="14" s="1"/>
  <c r="J132" i="14" s="1"/>
  <c r="J131" i="14" s="1"/>
  <c r="J130" i="14" s="1"/>
  <c r="J129" i="14" s="1"/>
  <c r="J128" i="14" s="1"/>
  <c r="J127" i="14" s="1"/>
  <c r="J126" i="14" s="1"/>
  <c r="J125" i="14" s="1"/>
  <c r="J124" i="14" s="1"/>
  <c r="J220" i="14"/>
  <c r="J219" i="14" s="1"/>
  <c r="J218" i="14" s="1"/>
  <c r="J217" i="14" s="1"/>
  <c r="J216" i="14" s="1"/>
  <c r="J215" i="14" s="1"/>
  <c r="J214" i="14" s="1"/>
  <c r="J213" i="14" s="1"/>
  <c r="J212" i="14" s="1"/>
  <c r="J211" i="14" s="1"/>
  <c r="J210" i="14" s="1"/>
  <c r="J209" i="14" s="1"/>
  <c r="J208" i="14" s="1"/>
  <c r="J207" i="14" s="1"/>
  <c r="J206" i="14" s="1"/>
  <c r="J205" i="14" s="1"/>
  <c r="J204" i="14" s="1"/>
  <c r="J203" i="14" s="1"/>
  <c r="J202" i="14" s="1"/>
  <c r="J201" i="14" s="1"/>
  <c r="J200" i="14" s="1"/>
  <c r="J199" i="14" s="1"/>
  <c r="J198" i="14" s="1"/>
  <c r="J197" i="14" s="1"/>
  <c r="J196" i="14" s="1"/>
  <c r="J195" i="14" s="1"/>
  <c r="J194" i="14" s="1"/>
  <c r="J193" i="14" s="1"/>
  <c r="J192" i="14" s="1"/>
  <c r="J191" i="14" s="1"/>
  <c r="J190" i="14" s="1"/>
  <c r="J189" i="14" s="1"/>
  <c r="J188" i="14" s="1"/>
  <c r="J187" i="14" s="1"/>
  <c r="J186" i="14" s="1"/>
  <c r="J185" i="14" s="1"/>
  <c r="J184" i="14" s="1"/>
  <c r="J183" i="14" s="1"/>
  <c r="J182" i="14" s="1"/>
  <c r="J181" i="14" s="1"/>
  <c r="J180" i="14" s="1"/>
  <c r="J179" i="14" s="1"/>
  <c r="J178" i="14" s="1"/>
  <c r="J177" i="14" s="1"/>
  <c r="R229" i="14"/>
  <c r="R228" i="14" s="1"/>
  <c r="R227" i="14" s="1"/>
  <c r="R226" i="14" s="1"/>
  <c r="R225" i="14" s="1"/>
  <c r="R224" i="14" s="1"/>
  <c r="R223" i="14" s="1"/>
  <c r="R222" i="14" s="1"/>
  <c r="R221" i="14" s="1"/>
  <c r="R220" i="14" s="1"/>
  <c r="R219" i="14" s="1"/>
  <c r="R218" i="14" s="1"/>
  <c r="R217" i="14" s="1"/>
  <c r="R216" i="14" s="1"/>
  <c r="R215" i="14" s="1"/>
  <c r="R214" i="14" s="1"/>
  <c r="R213" i="14" s="1"/>
  <c r="R212" i="14" s="1"/>
  <c r="R211" i="14" s="1"/>
  <c r="R210" i="14" s="1"/>
  <c r="R209" i="14" s="1"/>
  <c r="R208" i="14" s="1"/>
  <c r="R207" i="14" s="1"/>
  <c r="R206" i="14" s="1"/>
  <c r="R205" i="14" s="1"/>
  <c r="R204" i="14" s="1"/>
  <c r="R203" i="14" s="1"/>
  <c r="R202" i="14" s="1"/>
  <c r="R201" i="14" s="1"/>
  <c r="R200" i="14" s="1"/>
  <c r="R199" i="14" s="1"/>
  <c r="R198" i="14" s="1"/>
  <c r="R197" i="14" s="1"/>
  <c r="R196" i="14" s="1"/>
  <c r="R195" i="14" s="1"/>
  <c r="R194" i="14" s="1"/>
  <c r="R193" i="14" s="1"/>
  <c r="R192" i="14" s="1"/>
  <c r="R191" i="14" s="1"/>
  <c r="R190" i="14" s="1"/>
  <c r="R189" i="14" s="1"/>
  <c r="R188" i="14" s="1"/>
  <c r="R187" i="14" s="1"/>
  <c r="R186" i="14" s="1"/>
  <c r="R185" i="14" s="1"/>
  <c r="R184" i="14" s="1"/>
  <c r="R183" i="14" s="1"/>
  <c r="R182" i="14" s="1"/>
  <c r="R181" i="14" s="1"/>
  <c r="R180" i="14" s="1"/>
  <c r="R179" i="14" s="1"/>
  <c r="R178" i="14" s="1"/>
  <c r="R177" i="14" s="1"/>
  <c r="R176" i="14" s="1"/>
  <c r="R175" i="14" s="1"/>
  <c r="R174" i="14" s="1"/>
  <c r="R173" i="14" s="1"/>
  <c r="R265" i="14"/>
  <c r="R264" i="14" s="1"/>
  <c r="R263" i="14" s="1"/>
  <c r="R262" i="14" s="1"/>
  <c r="R261" i="14" s="1"/>
  <c r="R260" i="14" s="1"/>
  <c r="R259" i="14" s="1"/>
  <c r="R258" i="14" s="1"/>
  <c r="R257" i="14" s="1"/>
  <c r="R256" i="14" s="1"/>
  <c r="R255" i="14" s="1"/>
  <c r="R254" i="14" s="1"/>
  <c r="R253" i="14" s="1"/>
  <c r="R252" i="14" s="1"/>
  <c r="R251" i="14" s="1"/>
  <c r="R250" i="14" s="1"/>
  <c r="R249" i="14" s="1"/>
  <c r="R248" i="14" s="1"/>
  <c r="R247" i="14" s="1"/>
  <c r="R246" i="14" s="1"/>
  <c r="R245" i="14" s="1"/>
  <c r="R244" i="14" s="1"/>
  <c r="R243" i="14" s="1"/>
  <c r="R242" i="14" s="1"/>
  <c r="R241" i="14" s="1"/>
  <c r="R240" i="14" s="1"/>
  <c r="R239" i="14" s="1"/>
  <c r="R238" i="14" s="1"/>
  <c r="R237" i="14" s="1"/>
  <c r="R236" i="14" s="1"/>
  <c r="R235" i="14" s="1"/>
  <c r="R234" i="14" s="1"/>
  <c r="R233" i="14" s="1"/>
  <c r="R232" i="14" s="1"/>
  <c r="R653" i="14"/>
  <c r="J263" i="14"/>
  <c r="J262" i="14" s="1"/>
  <c r="J259" i="14"/>
  <c r="J258" i="14" s="1"/>
  <c r="J257" i="14" s="1"/>
  <c r="J256" i="14" s="1"/>
  <c r="J255" i="14" s="1"/>
  <c r="J254" i="14" s="1"/>
  <c r="J253" i="14" s="1"/>
  <c r="J252" i="14" s="1"/>
  <c r="J251" i="14" s="1"/>
  <c r="J250" i="14" s="1"/>
  <c r="J249" i="14" s="1"/>
  <c r="J248" i="14" s="1"/>
  <c r="J247" i="14" s="1"/>
  <c r="J246" i="14" s="1"/>
  <c r="J245" i="14" s="1"/>
  <c r="J244" i="14" s="1"/>
  <c r="J243" i="14" s="1"/>
  <c r="J242" i="14" s="1"/>
  <c r="J241" i="14" s="1"/>
  <c r="J240" i="14" s="1"/>
  <c r="J239" i="14" s="1"/>
  <c r="J238" i="14" s="1"/>
  <c r="J237" i="14" s="1"/>
  <c r="J236" i="14" s="1"/>
  <c r="J235" i="14" s="1"/>
  <c r="J234" i="14" s="1"/>
  <c r="J233" i="14" s="1"/>
  <c r="J232" i="14" s="1"/>
  <c r="J231" i="14" s="1"/>
  <c r="J230" i="14" s="1"/>
  <c r="J229" i="14" s="1"/>
  <c r="J228" i="14" s="1"/>
  <c r="J227" i="14" s="1"/>
  <c r="J226" i="14" s="1"/>
  <c r="J225" i="14" s="1"/>
  <c r="J224" i="14" s="1"/>
  <c r="J223" i="14" s="1"/>
  <c r="B16" i="18"/>
  <c r="B17" i="18" s="1"/>
  <c r="R753" i="14"/>
  <c r="Q897" i="14"/>
  <c r="Q896" i="14" s="1"/>
  <c r="Q895" i="14" s="1"/>
  <c r="Q894" i="14" s="1"/>
  <c r="Q893" i="14" s="1"/>
  <c r="Q892" i="14" s="1"/>
  <c r="Q891" i="14" s="1"/>
  <c r="Q890" i="14" s="1"/>
  <c r="Q889" i="14" s="1"/>
  <c r="Q888" i="14" s="1"/>
  <c r="Q887" i="14" s="1"/>
  <c r="Q886" i="14" s="1"/>
  <c r="Q885" i="14" s="1"/>
  <c r="Q884" i="14" s="1"/>
  <c r="Q883" i="14" s="1"/>
  <c r="Q882" i="14" s="1"/>
  <c r="Q881" i="14" s="1"/>
  <c r="Q880" i="14" s="1"/>
  <c r="Q879" i="14" s="1"/>
  <c r="Q878" i="14" s="1"/>
  <c r="Q877" i="14" s="1"/>
  <c r="Q876" i="14" s="1"/>
  <c r="Q875" i="14" s="1"/>
  <c r="Q874" i="14" s="1"/>
  <c r="Q873" i="14" s="1"/>
  <c r="R897" i="14"/>
  <c r="R896" i="14" s="1"/>
  <c r="R895" i="14" s="1"/>
  <c r="R894" i="14" s="1"/>
  <c r="R893" i="14" s="1"/>
  <c r="R892" i="14" s="1"/>
  <c r="R891" i="14" s="1"/>
  <c r="R890" i="14" s="1"/>
  <c r="R889" i="14" s="1"/>
  <c r="R888" i="14" s="1"/>
  <c r="R887" i="14" s="1"/>
  <c r="R886" i="14" s="1"/>
  <c r="R885" i="14" s="1"/>
  <c r="R884" i="14" s="1"/>
  <c r="R883" i="14" s="1"/>
  <c r="R882" i="14" s="1"/>
  <c r="R881" i="14" s="1"/>
  <c r="R880" i="14" s="1"/>
  <c r="R879" i="14" s="1"/>
  <c r="R878" i="14" s="1"/>
  <c r="R877" i="14" s="1"/>
  <c r="R876" i="14" s="1"/>
  <c r="R875" i="14" s="1"/>
  <c r="R874" i="14" s="1"/>
  <c r="R873" i="14" s="1"/>
  <c r="R872" i="14" s="1"/>
  <c r="R707" i="14"/>
  <c r="R815" i="14"/>
  <c r="F10" i="17"/>
  <c r="F9" i="17" s="1"/>
  <c r="F8" i="17" s="1"/>
  <c r="F7" i="17" s="1"/>
  <c r="F6" i="17" s="1"/>
  <c r="F5" i="17" s="1"/>
  <c r="F4" i="17" s="1"/>
  <c r="F3" i="17" s="1"/>
  <c r="F2" i="17" s="1"/>
  <c r="D17" i="18"/>
  <c r="E1" i="18"/>
  <c r="C2" i="18"/>
  <c r="C3" i="18" s="1"/>
  <c r="E8" i="18"/>
  <c r="E9" i="18"/>
  <c r="D10" i="18"/>
  <c r="D22" i="18"/>
  <c r="E7" i="18"/>
  <c r="R869" i="14"/>
  <c r="R868" i="14" s="1"/>
  <c r="R867" i="14" s="1"/>
  <c r="R866" i="14" s="1"/>
  <c r="R865" i="14" s="1"/>
  <c r="R864" i="14" s="1"/>
  <c r="R863" i="14" s="1"/>
  <c r="R862" i="14" s="1"/>
  <c r="R861" i="14" s="1"/>
  <c r="R860" i="14" s="1"/>
  <c r="R859" i="14" s="1"/>
  <c r="R858" i="14" s="1"/>
  <c r="R857" i="14" s="1"/>
  <c r="R856" i="14" s="1"/>
  <c r="R855" i="14" s="1"/>
  <c r="R854" i="14" s="1"/>
  <c r="R853" i="14" s="1"/>
  <c r="R852" i="14" s="1"/>
  <c r="R851" i="14" s="1"/>
  <c r="R850" i="14" s="1"/>
  <c r="R849" i="14" s="1"/>
  <c r="D5" i="18"/>
  <c r="E13" i="18"/>
  <c r="C14" i="18"/>
  <c r="C19" i="18"/>
  <c r="C20" i="18" s="1"/>
  <c r="C21" i="18" s="1"/>
  <c r="C22" i="18" s="1"/>
  <c r="C23" i="18" s="1"/>
  <c r="C13" i="16"/>
  <c r="J13" i="16"/>
  <c r="E2" i="18"/>
  <c r="E20" i="18"/>
  <c r="J12" i="16" l="1"/>
  <c r="C12" i="16"/>
  <c r="C11" i="16" s="1"/>
  <c r="C10" i="16" s="1"/>
  <c r="C9" i="16" s="1"/>
  <c r="C8" i="16" s="1"/>
  <c r="C7" i="16" s="1"/>
  <c r="C6" i="16" s="1"/>
  <c r="C5" i="16" s="1"/>
  <c r="C4" i="16" s="1"/>
  <c r="C3" i="16" s="1"/>
  <c r="C2" i="16" s="1"/>
  <c r="C1" i="16" s="1"/>
  <c r="H11" i="16"/>
  <c r="H10" i="16" s="1"/>
  <c r="I8" i="16"/>
  <c r="K3" i="5"/>
  <c r="K2" i="5" s="1"/>
  <c r="I1" i="5" s="1"/>
  <c r="Q872" i="14"/>
  <c r="Q871" i="14" s="1"/>
  <c r="Q870" i="14" s="1"/>
  <c r="Q869" i="14" s="1"/>
  <c r="Q868" i="14" s="1"/>
  <c r="Q867" i="14" s="1"/>
  <c r="Q866" i="14" s="1"/>
  <c r="Q865" i="14" s="1"/>
  <c r="Q864" i="14" s="1"/>
  <c r="Q863" i="14" s="1"/>
  <c r="Q862" i="14" s="1"/>
  <c r="Q861" i="14" s="1"/>
  <c r="Q860" i="14" s="1"/>
  <c r="Q859" i="14" s="1"/>
  <c r="Q858" i="14" s="1"/>
  <c r="Q857" i="14" s="1"/>
  <c r="Q856" i="14" s="1"/>
  <c r="Q855" i="14" s="1"/>
  <c r="Q854" i="14" s="1"/>
  <c r="Q853" i="14" s="1"/>
  <c r="Q852" i="14" s="1"/>
  <c r="Q851" i="14" s="1"/>
  <c r="Q850" i="14" s="1"/>
  <c r="Q849" i="14" s="1"/>
  <c r="Q848" i="14" s="1"/>
  <c r="Q847" i="14" s="1"/>
  <c r="Q846" i="14" s="1"/>
  <c r="Q845" i="14" s="1"/>
  <c r="Q844" i="14" s="1"/>
  <c r="Q843" i="14" s="1"/>
  <c r="Q842" i="14" s="1"/>
  <c r="Q841" i="14" s="1"/>
  <c r="Q840" i="14" s="1"/>
  <c r="Q839" i="14" s="1"/>
  <c r="Q838" i="14" s="1"/>
  <c r="Q837" i="14" s="1"/>
  <c r="Q836" i="14" s="1"/>
  <c r="Q835" i="14" s="1"/>
  <c r="Q834" i="14" s="1"/>
  <c r="Q833" i="14" s="1"/>
  <c r="Q832" i="14" s="1"/>
  <c r="Q831" i="14" s="1"/>
  <c r="Q830" i="14" s="1"/>
  <c r="Q829" i="14" s="1"/>
  <c r="Q828" i="14" s="1"/>
  <c r="Q827" i="14" s="1"/>
  <c r="Q826" i="14" s="1"/>
  <c r="Q825" i="14" s="1"/>
  <c r="Q824" i="14" s="1"/>
  <c r="Q823" i="14" s="1"/>
  <c r="Q822" i="14" s="1"/>
  <c r="Q821" i="14" s="1"/>
  <c r="Q820" i="14" s="1"/>
  <c r="Q819" i="14" s="1"/>
  <c r="Q818" i="14" s="1"/>
  <c r="Q817" i="14" s="1"/>
  <c r="Q816" i="14" s="1"/>
  <c r="Q815" i="14" s="1"/>
  <c r="Q814" i="14" s="1"/>
  <c r="Q813" i="14" s="1"/>
  <c r="Q812" i="14" s="1"/>
  <c r="Q811" i="14" s="1"/>
  <c r="Q810" i="14" s="1"/>
  <c r="Q809" i="14" s="1"/>
  <c r="Q808" i="14" s="1"/>
  <c r="Q807" i="14" s="1"/>
  <c r="Q806" i="14" s="1"/>
  <c r="Q805" i="14" s="1"/>
  <c r="Q804" i="14" s="1"/>
  <c r="Q803" i="14" s="1"/>
  <c r="Q802" i="14" s="1"/>
  <c r="Q801" i="14" s="1"/>
  <c r="Q800" i="14" s="1"/>
  <c r="Q799" i="14" s="1"/>
  <c r="Q798" i="14" s="1"/>
  <c r="Q797" i="14" s="1"/>
  <c r="Q796" i="14" s="1"/>
  <c r="Q795" i="14" s="1"/>
  <c r="Q794" i="14" s="1"/>
  <c r="Q793" i="14" s="1"/>
  <c r="Q792" i="14" s="1"/>
  <c r="Q791" i="14" s="1"/>
  <c r="Q790" i="14" s="1"/>
  <c r="Q789" i="14" s="1"/>
  <c r="Q788" i="14" s="1"/>
  <c r="Q787" i="14" s="1"/>
  <c r="Q786" i="14" s="1"/>
  <c r="Q785" i="14" s="1"/>
  <c r="Q784" i="14" s="1"/>
  <c r="Q783" i="14" s="1"/>
  <c r="Q782" i="14" s="1"/>
  <c r="Q781" i="14" s="1"/>
  <c r="Q780" i="14" s="1"/>
  <c r="Q779" i="14" s="1"/>
  <c r="Q778" i="14" s="1"/>
  <c r="Q777" i="14" s="1"/>
  <c r="Q776" i="14" s="1"/>
  <c r="Q775" i="14" s="1"/>
  <c r="Q774" i="14" s="1"/>
  <c r="Q773" i="14" s="1"/>
  <c r="Q772" i="14" s="1"/>
  <c r="Q771" i="14" s="1"/>
  <c r="Q770" i="14" s="1"/>
  <c r="Q769" i="14" s="1"/>
  <c r="Q768" i="14" s="1"/>
  <c r="Q767" i="14" s="1"/>
  <c r="Q766" i="14" s="1"/>
  <c r="Q765" i="14" s="1"/>
  <c r="Q764" i="14" s="1"/>
  <c r="Q763" i="14" s="1"/>
  <c r="Q762" i="14" s="1"/>
  <c r="Q761" i="14" s="1"/>
  <c r="Q760" i="14" s="1"/>
  <c r="Q759" i="14" s="1"/>
  <c r="Q758" i="14" s="1"/>
  <c r="Q757" i="14" s="1"/>
  <c r="Q756" i="14" s="1"/>
  <c r="Q755" i="14" s="1"/>
  <c r="Q754" i="14" s="1"/>
  <c r="Q753" i="14" s="1"/>
  <c r="Q752" i="14" s="1"/>
  <c r="Q751" i="14" s="1"/>
  <c r="Q750" i="14" s="1"/>
  <c r="Q749" i="14" s="1"/>
  <c r="Q748" i="14" s="1"/>
  <c r="Q747" i="14" s="1"/>
  <c r="Q746" i="14" s="1"/>
  <c r="Q745" i="14" s="1"/>
  <c r="Q744" i="14" s="1"/>
  <c r="Q743" i="14" s="1"/>
  <c r="Q742" i="14" s="1"/>
  <c r="Q741" i="14" s="1"/>
  <c r="Q740" i="14" s="1"/>
  <c r="Q739" i="14" s="1"/>
  <c r="Q738" i="14" s="1"/>
  <c r="Q737" i="14" s="1"/>
  <c r="Q736" i="14" s="1"/>
  <c r="Q735" i="14" s="1"/>
  <c r="Q734" i="14" s="1"/>
  <c r="Q733" i="14" s="1"/>
  <c r="Q732" i="14" s="1"/>
  <c r="Q731" i="14" s="1"/>
  <c r="Q730" i="14" s="1"/>
  <c r="Q729" i="14" s="1"/>
  <c r="Q728" i="14" s="1"/>
  <c r="Q727" i="14" s="1"/>
  <c r="Q726" i="14" s="1"/>
  <c r="Q725" i="14" s="1"/>
  <c r="Q724" i="14" s="1"/>
  <c r="Q723" i="14" s="1"/>
  <c r="Q722" i="14" s="1"/>
  <c r="Q721" i="14" s="1"/>
  <c r="Q720" i="14" s="1"/>
  <c r="Q719" i="14" s="1"/>
  <c r="Q718" i="14" s="1"/>
  <c r="Q717" i="14" s="1"/>
  <c r="Q716" i="14" s="1"/>
  <c r="Q715" i="14" s="1"/>
  <c r="Q714" i="14" s="1"/>
  <c r="Q713" i="14" s="1"/>
  <c r="Q712" i="14" s="1"/>
  <c r="Q711" i="14" s="1"/>
  <c r="Q710" i="14" s="1"/>
  <c r="Q709" i="14" s="1"/>
  <c r="Q708" i="14" s="1"/>
  <c r="Q707" i="14" s="1"/>
  <c r="Q706" i="14" s="1"/>
  <c r="Q705" i="14" s="1"/>
  <c r="Q704" i="14" s="1"/>
  <c r="Q703" i="14" s="1"/>
  <c r="Q702" i="14" s="1"/>
  <c r="Q701" i="14" s="1"/>
  <c r="Q700" i="14" s="1"/>
  <c r="Q699" i="14" s="1"/>
  <c r="Q698" i="14" s="1"/>
  <c r="Q697" i="14" s="1"/>
  <c r="Q696" i="14" s="1"/>
  <c r="Q695" i="14" s="1"/>
  <c r="Q694" i="14" s="1"/>
  <c r="Q693" i="14" s="1"/>
  <c r="Q692" i="14" s="1"/>
  <c r="Q691" i="14" s="1"/>
  <c r="Q690" i="14" s="1"/>
  <c r="Q689" i="14" s="1"/>
  <c r="Q688" i="14" s="1"/>
  <c r="Q687" i="14" s="1"/>
  <c r="Q686" i="14" s="1"/>
  <c r="Q685" i="14" s="1"/>
  <c r="Q684" i="14" s="1"/>
  <c r="Q683" i="14" s="1"/>
  <c r="Q682" i="14" s="1"/>
  <c r="Q681" i="14" s="1"/>
  <c r="Q680" i="14" s="1"/>
  <c r="Q679" i="14" s="1"/>
  <c r="Q678" i="14" s="1"/>
  <c r="Q677" i="14" s="1"/>
  <c r="Q676" i="14" s="1"/>
  <c r="Q675" i="14" s="1"/>
  <c r="Q674" i="14" s="1"/>
  <c r="Q673" i="14" s="1"/>
  <c r="Q672" i="14" s="1"/>
  <c r="Q671" i="14" s="1"/>
  <c r="Q670" i="14" s="1"/>
  <c r="Q669" i="14" s="1"/>
  <c r="Q668" i="14" s="1"/>
  <c r="Q667" i="14" s="1"/>
  <c r="Q666" i="14" s="1"/>
  <c r="Q665" i="14" s="1"/>
  <c r="Q664" i="14" s="1"/>
  <c r="Q663" i="14" s="1"/>
  <c r="Q662" i="14" s="1"/>
  <c r="Q661" i="14" s="1"/>
  <c r="Q660" i="14" s="1"/>
  <c r="Q659" i="14" s="1"/>
  <c r="Q658" i="14" s="1"/>
  <c r="Q657" i="14" s="1"/>
  <c r="Q656" i="14" s="1"/>
  <c r="Q655" i="14" s="1"/>
  <c r="Q654" i="14" s="1"/>
  <c r="Q653" i="14" s="1"/>
  <c r="Q652" i="14" s="1"/>
  <c r="Q651" i="14" s="1"/>
  <c r="Q650" i="14" s="1"/>
  <c r="Q649" i="14" s="1"/>
  <c r="Q648" i="14" s="1"/>
  <c r="Q647" i="14" s="1"/>
  <c r="Q646" i="14" s="1"/>
  <c r="Q645" i="14" s="1"/>
  <c r="Q644" i="14" s="1"/>
  <c r="Q643" i="14" s="1"/>
  <c r="Q642" i="14" s="1"/>
  <c r="Q641" i="14" s="1"/>
  <c r="Q640" i="14" s="1"/>
  <c r="Q639" i="14" s="1"/>
  <c r="Q638" i="14" s="1"/>
  <c r="Q637" i="14" s="1"/>
  <c r="Q636" i="14" s="1"/>
  <c r="Q635" i="14" s="1"/>
  <c r="Q634" i="14" s="1"/>
  <c r="Q633" i="14" s="1"/>
  <c r="Q632" i="14" s="1"/>
  <c r="Q631" i="14" s="1"/>
  <c r="Q630" i="14" s="1"/>
  <c r="Q629" i="14" s="1"/>
  <c r="Q628" i="14" s="1"/>
  <c r="Q627" i="14" s="1"/>
  <c r="Q626" i="14" s="1"/>
  <c r="Q625" i="14" s="1"/>
  <c r="Q624" i="14" s="1"/>
  <c r="Q623" i="14" s="1"/>
  <c r="Q622" i="14" s="1"/>
  <c r="Q621" i="14" s="1"/>
  <c r="Q620" i="14" s="1"/>
  <c r="Q619" i="14" s="1"/>
  <c r="Q618" i="14" s="1"/>
  <c r="Q617" i="14" s="1"/>
  <c r="Q616" i="14" s="1"/>
  <c r="Q615" i="14" s="1"/>
  <c r="Q614" i="14" s="1"/>
  <c r="Q613" i="14" s="1"/>
  <c r="Q612" i="14" s="1"/>
  <c r="Q611" i="14" s="1"/>
  <c r="Q610" i="14" s="1"/>
  <c r="Q609" i="14" s="1"/>
  <c r="Q608" i="14" s="1"/>
  <c r="Q607" i="14" s="1"/>
  <c r="Q606" i="14" s="1"/>
  <c r="Q605" i="14" s="1"/>
  <c r="Q604" i="14" s="1"/>
  <c r="Q603" i="14" s="1"/>
  <c r="Q602" i="14" s="1"/>
  <c r="Q601" i="14" s="1"/>
  <c r="Q600" i="14" s="1"/>
  <c r="Q599" i="14" s="1"/>
  <c r="Q598" i="14" s="1"/>
  <c r="Q597" i="14" s="1"/>
  <c r="Q596" i="14" s="1"/>
  <c r="Q595" i="14" s="1"/>
  <c r="Q594" i="14" s="1"/>
  <c r="Q593" i="14" s="1"/>
  <c r="Q592" i="14" s="1"/>
  <c r="Q591" i="14" s="1"/>
  <c r="Q590" i="14" s="1"/>
  <c r="Q589" i="14" s="1"/>
  <c r="Q588" i="14" s="1"/>
  <c r="Q587" i="14" s="1"/>
  <c r="Q586" i="14" s="1"/>
  <c r="Q585" i="14" s="1"/>
  <c r="Q584" i="14" s="1"/>
  <c r="Q583" i="14" s="1"/>
  <c r="Q582" i="14" s="1"/>
  <c r="Q581" i="14" s="1"/>
  <c r="Q580" i="14" s="1"/>
  <c r="Q579" i="14" s="1"/>
  <c r="Q578" i="14" s="1"/>
  <c r="Q577" i="14" s="1"/>
  <c r="Q576" i="14" s="1"/>
  <c r="Q575" i="14" s="1"/>
  <c r="Q574" i="14" s="1"/>
  <c r="Q573" i="14" s="1"/>
  <c r="Q572" i="14" s="1"/>
  <c r="Q571" i="14" s="1"/>
  <c r="Q570" i="14" s="1"/>
  <c r="Q569" i="14" s="1"/>
  <c r="Q568" i="14" s="1"/>
  <c r="Q567" i="14" s="1"/>
  <c r="Q566" i="14" s="1"/>
  <c r="Q565" i="14" s="1"/>
  <c r="Q564" i="14" s="1"/>
  <c r="Q563" i="14" s="1"/>
  <c r="Q562" i="14" s="1"/>
  <c r="Q561" i="14" s="1"/>
  <c r="Q560" i="14" s="1"/>
  <c r="Q559" i="14" s="1"/>
  <c r="Q558" i="14" s="1"/>
  <c r="Q557" i="14" s="1"/>
  <c r="Q556" i="14" s="1"/>
  <c r="Q555" i="14" s="1"/>
  <c r="Q554" i="14" s="1"/>
  <c r="Q553" i="14" s="1"/>
  <c r="Q552" i="14" s="1"/>
  <c r="Q551" i="14" s="1"/>
  <c r="Q550" i="14" s="1"/>
  <c r="Q549" i="14" s="1"/>
  <c r="Q548" i="14" s="1"/>
  <c r="Q547" i="14" s="1"/>
  <c r="Q546" i="14" s="1"/>
  <c r="Q545" i="14" s="1"/>
  <c r="Q544" i="14" s="1"/>
  <c r="Q543" i="14" s="1"/>
  <c r="Q542" i="14" s="1"/>
  <c r="Q541" i="14" s="1"/>
  <c r="Q540" i="14" s="1"/>
  <c r="Q539" i="14" s="1"/>
  <c r="Q538" i="14" s="1"/>
  <c r="Q537" i="14" s="1"/>
  <c r="Q536" i="14" s="1"/>
  <c r="Q535" i="14" s="1"/>
  <c r="Q534" i="14" s="1"/>
  <c r="Q533" i="14" s="1"/>
  <c r="Q532" i="14" s="1"/>
  <c r="Q531" i="14" s="1"/>
  <c r="Q530" i="14" s="1"/>
  <c r="Q529" i="14" s="1"/>
  <c r="Q528" i="14" s="1"/>
  <c r="Q527" i="14" s="1"/>
  <c r="Q526" i="14" s="1"/>
  <c r="Q525" i="14" s="1"/>
  <c r="Q524" i="14" s="1"/>
  <c r="Q523" i="14" s="1"/>
  <c r="Q522" i="14" s="1"/>
  <c r="Q521" i="14" s="1"/>
  <c r="Q520" i="14" s="1"/>
  <c r="Q519" i="14" s="1"/>
  <c r="Q518" i="14" s="1"/>
  <c r="Q517" i="14" s="1"/>
  <c r="Q516" i="14" s="1"/>
  <c r="Q515" i="14" s="1"/>
  <c r="Q514" i="14" s="1"/>
  <c r="Q513" i="14" s="1"/>
  <c r="Q512" i="14" s="1"/>
  <c r="Q511" i="14" s="1"/>
  <c r="Q510" i="14" s="1"/>
  <c r="Q509" i="14" s="1"/>
  <c r="Q508" i="14" s="1"/>
  <c r="Q507" i="14" s="1"/>
  <c r="Q506" i="14" s="1"/>
  <c r="Q505" i="14" s="1"/>
  <c r="Q504" i="14" s="1"/>
  <c r="Q503" i="14" s="1"/>
  <c r="Q502" i="14" s="1"/>
  <c r="Q501" i="14" s="1"/>
  <c r="Q500" i="14" s="1"/>
  <c r="Q499" i="14" s="1"/>
  <c r="Q498" i="14" s="1"/>
  <c r="Q497" i="14" s="1"/>
  <c r="Q496" i="14" s="1"/>
  <c r="Q495" i="14" s="1"/>
  <c r="Q494" i="14" s="1"/>
  <c r="Q493" i="14" s="1"/>
  <c r="Q492" i="14" s="1"/>
  <c r="Q491" i="14" s="1"/>
  <c r="Q490" i="14" s="1"/>
  <c r="Q489" i="14" s="1"/>
  <c r="Q488" i="14" s="1"/>
  <c r="Q487" i="14" s="1"/>
  <c r="Q486" i="14" s="1"/>
  <c r="Q485" i="14" s="1"/>
  <c r="Q484" i="14" s="1"/>
  <c r="Q483" i="14" s="1"/>
  <c r="Q482" i="14" s="1"/>
  <c r="Q481" i="14" s="1"/>
  <c r="Q480" i="14" s="1"/>
  <c r="Q479" i="14" s="1"/>
  <c r="Q478" i="14" s="1"/>
  <c r="Q477" i="14" s="1"/>
  <c r="Q476" i="14" s="1"/>
  <c r="Q475" i="14" s="1"/>
  <c r="Q474" i="14" s="1"/>
  <c r="Q473" i="14" s="1"/>
  <c r="Q472" i="14" s="1"/>
  <c r="Q471" i="14" s="1"/>
  <c r="Q470" i="14" s="1"/>
  <c r="Q469" i="14" s="1"/>
  <c r="Q468" i="14" s="1"/>
  <c r="Q467" i="14" s="1"/>
  <c r="Q466" i="14" s="1"/>
  <c r="Q465" i="14" s="1"/>
  <c r="Q464" i="14" s="1"/>
  <c r="Q463" i="14" s="1"/>
  <c r="Q462" i="14" s="1"/>
  <c r="Q461" i="14" s="1"/>
  <c r="Q460" i="14" s="1"/>
  <c r="Q459" i="14" s="1"/>
  <c r="Q458" i="14" s="1"/>
  <c r="Q457" i="14" s="1"/>
  <c r="Q456" i="14" s="1"/>
  <c r="Q455" i="14" s="1"/>
  <c r="Q454" i="14" s="1"/>
  <c r="Q453" i="14" s="1"/>
  <c r="Q452" i="14" s="1"/>
  <c r="Q451" i="14" s="1"/>
  <c r="Q450" i="14" s="1"/>
  <c r="Q449" i="14" s="1"/>
  <c r="Q448" i="14" s="1"/>
  <c r="Q447" i="14" s="1"/>
  <c r="Q446" i="14" s="1"/>
  <c r="Q445" i="14" s="1"/>
  <c r="Q444" i="14" s="1"/>
  <c r="Q443" i="14" s="1"/>
  <c r="Q442" i="14" s="1"/>
  <c r="Q441" i="14" s="1"/>
  <c r="Q440" i="14" s="1"/>
  <c r="Q439" i="14" s="1"/>
  <c r="Q438" i="14" s="1"/>
  <c r="Q437" i="14" s="1"/>
  <c r="Q436" i="14" s="1"/>
  <c r="Q435" i="14" s="1"/>
  <c r="Q434" i="14" s="1"/>
  <c r="Q433" i="14" s="1"/>
  <c r="Q432" i="14" s="1"/>
  <c r="Q431" i="14" s="1"/>
  <c r="Q430" i="14" s="1"/>
  <c r="Q429" i="14" s="1"/>
  <c r="Q428" i="14" s="1"/>
  <c r="Q427" i="14" s="1"/>
  <c r="Q426" i="14" s="1"/>
  <c r="Q425" i="14" s="1"/>
  <c r="Q424" i="14" s="1"/>
  <c r="Q423" i="14" s="1"/>
  <c r="Q422" i="14" s="1"/>
  <c r="Q421" i="14" s="1"/>
  <c r="Q420" i="14" s="1"/>
  <c r="Q419" i="14" s="1"/>
  <c r="Q418" i="14" s="1"/>
  <c r="Q417" i="14" s="1"/>
  <c r="Q416" i="14" s="1"/>
  <c r="Q415" i="14" s="1"/>
  <c r="Q414" i="14" s="1"/>
  <c r="Q413" i="14" s="1"/>
  <c r="Q412" i="14" s="1"/>
  <c r="Q411" i="14" s="1"/>
  <c r="Q410" i="14" s="1"/>
  <c r="Q409" i="14" s="1"/>
  <c r="Q408" i="14" s="1"/>
  <c r="Q407" i="14" s="1"/>
  <c r="Q406" i="14" s="1"/>
  <c r="Q405" i="14" s="1"/>
  <c r="Q404" i="14" s="1"/>
  <c r="Q403" i="14" s="1"/>
  <c r="Q402" i="14" s="1"/>
  <c r="Q401" i="14" s="1"/>
  <c r="Q400" i="14" s="1"/>
  <c r="Q399" i="14" s="1"/>
  <c r="Q398" i="14" s="1"/>
  <c r="Q397" i="14" s="1"/>
  <c r="Q396" i="14" s="1"/>
  <c r="Q395" i="14" s="1"/>
  <c r="Q394" i="14" s="1"/>
  <c r="Q393" i="14" s="1"/>
  <c r="Q392" i="14" s="1"/>
  <c r="Q391" i="14" s="1"/>
  <c r="Q390" i="14" s="1"/>
  <c r="Q389" i="14" s="1"/>
  <c r="Q388" i="14" s="1"/>
  <c r="Q387" i="14" s="1"/>
  <c r="Q386" i="14" s="1"/>
  <c r="Q385" i="14" s="1"/>
  <c r="Q384" i="14" s="1"/>
  <c r="Q383" i="14" s="1"/>
  <c r="Q382" i="14" s="1"/>
  <c r="Q381" i="14" s="1"/>
  <c r="Q380" i="14" s="1"/>
  <c r="Q379" i="14" s="1"/>
  <c r="Q378" i="14" s="1"/>
  <c r="Q377" i="14" s="1"/>
  <c r="Q376" i="14" s="1"/>
  <c r="Q375" i="14" s="1"/>
  <c r="Q374" i="14" s="1"/>
  <c r="Q373" i="14" s="1"/>
  <c r="Q372" i="14" s="1"/>
  <c r="Q371" i="14" s="1"/>
  <c r="Q370" i="14" s="1"/>
  <c r="Q369" i="14" s="1"/>
  <c r="Q368" i="14" s="1"/>
  <c r="Q367" i="14" s="1"/>
  <c r="Q366" i="14" s="1"/>
  <c r="Q365" i="14" s="1"/>
  <c r="Q364" i="14" s="1"/>
  <c r="Q363" i="14" s="1"/>
  <c r="Q362" i="14" s="1"/>
  <c r="Q361" i="14" s="1"/>
  <c r="Q360" i="14" s="1"/>
  <c r="Q359" i="14" s="1"/>
  <c r="Q358" i="14" s="1"/>
  <c r="Q357" i="14" s="1"/>
  <c r="Q356" i="14" s="1"/>
  <c r="Q355" i="14" s="1"/>
  <c r="Q354" i="14" s="1"/>
  <c r="Q353" i="14" s="1"/>
  <c r="Q352" i="14" s="1"/>
  <c r="Q351" i="14" s="1"/>
  <c r="Q350" i="14" s="1"/>
  <c r="Q349" i="14" s="1"/>
  <c r="Q348" i="14" s="1"/>
  <c r="Q347" i="14" s="1"/>
  <c r="Q346" i="14" s="1"/>
  <c r="Q345" i="14" s="1"/>
  <c r="Q344" i="14" s="1"/>
  <c r="Q343" i="14" s="1"/>
  <c r="Q342" i="14" s="1"/>
  <c r="Q341" i="14" s="1"/>
  <c r="Q340" i="14" s="1"/>
  <c r="Q339" i="14" s="1"/>
  <c r="Q338" i="14" s="1"/>
  <c r="Q337" i="14" s="1"/>
  <c r="Q336" i="14" s="1"/>
  <c r="Q335" i="14" s="1"/>
  <c r="Q334" i="14" s="1"/>
  <c r="Q333" i="14" s="1"/>
  <c r="Q332" i="14" s="1"/>
  <c r="Q331" i="14" s="1"/>
  <c r="Q330" i="14" s="1"/>
  <c r="Q329" i="14" s="1"/>
  <c r="Q328" i="14" s="1"/>
  <c r="Q327" i="14" s="1"/>
  <c r="Q326" i="14" s="1"/>
  <c r="Q325" i="14" s="1"/>
  <c r="Q324" i="14" s="1"/>
  <c r="Q323" i="14" s="1"/>
  <c r="Q322" i="14" s="1"/>
  <c r="Q321" i="14" s="1"/>
  <c r="Q320" i="14" s="1"/>
  <c r="Q319" i="14" s="1"/>
  <c r="Q318" i="14" s="1"/>
  <c r="Q317" i="14" s="1"/>
  <c r="Q316" i="14" s="1"/>
  <c r="Q315" i="14" s="1"/>
  <c r="Q314" i="14" s="1"/>
  <c r="Q313" i="14" s="1"/>
  <c r="Q312" i="14" s="1"/>
  <c r="Q311" i="14" s="1"/>
  <c r="Q310" i="14" s="1"/>
  <c r="Q309" i="14" s="1"/>
  <c r="Q308" i="14" s="1"/>
  <c r="Q307" i="14" s="1"/>
  <c r="Q306" i="14" s="1"/>
  <c r="Q305" i="14" s="1"/>
  <c r="Q304" i="14" s="1"/>
  <c r="Q303" i="14" s="1"/>
  <c r="Q302" i="14" s="1"/>
  <c r="Q301" i="14" s="1"/>
  <c r="Q300" i="14" s="1"/>
  <c r="Q299" i="14" s="1"/>
  <c r="Q298" i="14" s="1"/>
  <c r="Q297" i="14" s="1"/>
  <c r="Q296" i="14" s="1"/>
  <c r="Q295" i="14" s="1"/>
  <c r="Q294" i="14" s="1"/>
  <c r="Q293" i="14" s="1"/>
  <c r="Q292" i="14" s="1"/>
  <c r="Q291" i="14" s="1"/>
  <c r="Q290" i="14" s="1"/>
  <c r="Q289" i="14" s="1"/>
  <c r="Q288" i="14" s="1"/>
  <c r="Q287" i="14" s="1"/>
  <c r="Q286" i="14" s="1"/>
  <c r="Q285" i="14" s="1"/>
  <c r="Q284" i="14" s="1"/>
  <c r="Q283" i="14" s="1"/>
  <c r="Q282" i="14" s="1"/>
  <c r="Q281" i="14" s="1"/>
  <c r="Q280" i="14" s="1"/>
  <c r="Q279" i="14" s="1"/>
  <c r="Q278" i="14" s="1"/>
  <c r="Q277" i="14" s="1"/>
  <c r="Q276" i="14" s="1"/>
  <c r="Q275" i="14" s="1"/>
  <c r="Q274" i="14" s="1"/>
  <c r="Q273" i="14" s="1"/>
  <c r="Q272" i="14" s="1"/>
  <c r="Q271" i="14" s="1"/>
  <c r="Q270" i="14" s="1"/>
  <c r="Q269" i="14" s="1"/>
  <c r="Q268" i="14" s="1"/>
  <c r="Q267" i="14" s="1"/>
  <c r="Q266" i="14" s="1"/>
  <c r="Q265" i="14" s="1"/>
  <c r="Q264" i="14" s="1"/>
  <c r="Q263" i="14" s="1"/>
  <c r="Q262" i="14" s="1"/>
  <c r="Q261" i="14" s="1"/>
  <c r="Q260" i="14" s="1"/>
  <c r="Q259" i="14" s="1"/>
  <c r="Q258" i="14" s="1"/>
  <c r="Q257" i="14" s="1"/>
  <c r="Q256" i="14" s="1"/>
  <c r="Q255" i="14" s="1"/>
  <c r="Q254" i="14" s="1"/>
  <c r="Q253" i="14" s="1"/>
  <c r="Q252" i="14" s="1"/>
  <c r="Q251" i="14" s="1"/>
  <c r="Q250" i="14" s="1"/>
  <c r="Q249" i="14" s="1"/>
  <c r="Q248" i="14" s="1"/>
  <c r="Q247" i="14" s="1"/>
  <c r="Q246" i="14" s="1"/>
  <c r="Q245" i="14" s="1"/>
  <c r="Q244" i="14" s="1"/>
  <c r="Q243" i="14" s="1"/>
  <c r="Q242" i="14" s="1"/>
  <c r="Q241" i="14" s="1"/>
  <c r="Q240" i="14" s="1"/>
  <c r="Q239" i="14" s="1"/>
  <c r="Q238" i="14" s="1"/>
  <c r="Q237" i="14" s="1"/>
  <c r="Q236" i="14" s="1"/>
  <c r="Q235" i="14" s="1"/>
  <c r="Q234" i="14" s="1"/>
  <c r="Q233" i="14" s="1"/>
  <c r="Q232" i="14" s="1"/>
  <c r="Q231" i="14" s="1"/>
  <c r="Q230" i="14" s="1"/>
  <c r="Q229" i="14" s="1"/>
  <c r="Q228" i="14" s="1"/>
  <c r="Q227" i="14" s="1"/>
  <c r="Q226" i="14" s="1"/>
  <c r="Q225" i="14" s="1"/>
  <c r="Q224" i="14" s="1"/>
  <c r="Q223" i="14" s="1"/>
  <c r="Q222" i="14" s="1"/>
  <c r="Q221" i="14" s="1"/>
  <c r="Q220" i="14" s="1"/>
  <c r="Q219" i="14" s="1"/>
  <c r="Q218" i="14" s="1"/>
  <c r="Q217" i="14" s="1"/>
  <c r="Q216" i="14" s="1"/>
  <c r="Q215" i="14" s="1"/>
  <c r="Q214" i="14" s="1"/>
  <c r="Q213" i="14" s="1"/>
  <c r="Q212" i="14" s="1"/>
  <c r="Q211" i="14" s="1"/>
  <c r="Q210" i="14" s="1"/>
  <c r="Q209" i="14" s="1"/>
  <c r="Q208" i="14" s="1"/>
  <c r="Q207" i="14" s="1"/>
  <c r="Q206" i="14" s="1"/>
  <c r="Q205" i="14" s="1"/>
  <c r="Q204" i="14" s="1"/>
  <c r="Q203" i="14" s="1"/>
  <c r="Q202" i="14" s="1"/>
  <c r="Q201" i="14" s="1"/>
  <c r="Q200" i="14" s="1"/>
  <c r="Q199" i="14" s="1"/>
  <c r="Q198" i="14" s="1"/>
  <c r="Q197" i="14" s="1"/>
  <c r="Q196" i="14" s="1"/>
  <c r="Q195" i="14" s="1"/>
  <c r="Q194" i="14" s="1"/>
  <c r="Q193" i="14" s="1"/>
  <c r="Q192" i="14" s="1"/>
  <c r="Q191" i="14" s="1"/>
  <c r="Q190" i="14" s="1"/>
  <c r="Q189" i="14" s="1"/>
  <c r="Q188" i="14" s="1"/>
  <c r="Q187" i="14" s="1"/>
  <c r="Q186" i="14" s="1"/>
  <c r="Q185" i="14" s="1"/>
  <c r="Q184" i="14" s="1"/>
  <c r="Q183" i="14" s="1"/>
  <c r="Q182" i="14" s="1"/>
  <c r="Q181" i="14" s="1"/>
  <c r="Q180" i="14" s="1"/>
  <c r="Q179" i="14" s="1"/>
  <c r="Q178" i="14" s="1"/>
  <c r="Q177" i="14" s="1"/>
  <c r="Q176" i="14" s="1"/>
  <c r="Q175" i="14" s="1"/>
  <c r="Q174" i="14" s="1"/>
  <c r="Q173" i="14" s="1"/>
  <c r="Q172" i="14" s="1"/>
  <c r="Q171" i="14" s="1"/>
  <c r="Q170" i="14" s="1"/>
  <c r="Q169" i="14" s="1"/>
  <c r="Q168" i="14" s="1"/>
  <c r="Q167" i="14" s="1"/>
  <c r="Q166" i="14" s="1"/>
  <c r="Q165" i="14" s="1"/>
  <c r="Q164" i="14" s="1"/>
  <c r="Q163" i="14" s="1"/>
  <c r="Q162" i="14" s="1"/>
  <c r="Q161" i="14" s="1"/>
  <c r="Q160" i="14" s="1"/>
  <c r="Q159" i="14" s="1"/>
  <c r="Q158" i="14" s="1"/>
  <c r="Q157" i="14" s="1"/>
  <c r="Q156" i="14" s="1"/>
  <c r="Q155" i="14" s="1"/>
  <c r="Q154" i="14" s="1"/>
  <c r="Q153" i="14" s="1"/>
  <c r="Q152" i="14" s="1"/>
  <c r="Q151" i="14" s="1"/>
  <c r="Q150" i="14" s="1"/>
  <c r="Q149" i="14" s="1"/>
  <c r="Q148" i="14" s="1"/>
  <c r="Q147" i="14" s="1"/>
  <c r="Q146" i="14" s="1"/>
  <c r="Q145" i="14" s="1"/>
  <c r="Q144" i="14" s="1"/>
  <c r="Q143" i="14" s="1"/>
  <c r="Q142" i="14" s="1"/>
  <c r="Q141" i="14" s="1"/>
  <c r="Q140" i="14" s="1"/>
  <c r="Q139" i="14" s="1"/>
  <c r="Q138" i="14" s="1"/>
  <c r="Q137" i="14" s="1"/>
  <c r="Q136" i="14" s="1"/>
  <c r="Q135" i="14" s="1"/>
  <c r="Q134" i="14" s="1"/>
  <c r="Q133" i="14" s="1"/>
  <c r="Q132" i="14" s="1"/>
  <c r="Q131" i="14" s="1"/>
  <c r="Q130" i="14" s="1"/>
  <c r="Q129" i="14" s="1"/>
  <c r="Q128" i="14" s="1"/>
  <c r="Q127" i="14" s="1"/>
  <c r="Q126" i="14" s="1"/>
  <c r="Q125" i="14" s="1"/>
  <c r="Q124" i="14" s="1"/>
  <c r="Q123" i="14" s="1"/>
  <c r="Q122" i="14" s="1"/>
  <c r="Q121" i="14" s="1"/>
  <c r="Q120" i="14" s="1"/>
  <c r="Q119" i="14" s="1"/>
  <c r="Q118" i="14" s="1"/>
  <c r="Q117" i="14" s="1"/>
  <c r="Q116" i="14" s="1"/>
  <c r="Q115" i="14" s="1"/>
  <c r="Q114" i="14" s="1"/>
  <c r="Q113" i="14" s="1"/>
  <c r="Q112" i="14" s="1"/>
  <c r="Q111" i="14" s="1"/>
  <c r="Q110" i="14" s="1"/>
  <c r="Q109" i="14" s="1"/>
  <c r="Q108" i="14" s="1"/>
  <c r="Q107" i="14" s="1"/>
  <c r="Q106" i="14" s="1"/>
  <c r="Q105" i="14" s="1"/>
  <c r="Q104" i="14" s="1"/>
  <c r="Q103" i="14" s="1"/>
  <c r="Q102" i="14" s="1"/>
  <c r="Q101" i="14" s="1"/>
  <c r="Q100" i="14" s="1"/>
  <c r="Q99" i="14" s="1"/>
  <c r="Q98" i="14" s="1"/>
  <c r="Q97" i="14" s="1"/>
  <c r="Q96" i="14" s="1"/>
  <c r="Q95" i="14" s="1"/>
  <c r="Q94" i="14" s="1"/>
  <c r="Q93" i="14" s="1"/>
  <c r="Q92" i="14" s="1"/>
  <c r="Q91" i="14" s="1"/>
  <c r="Q90" i="14" s="1"/>
  <c r="Q89" i="14" s="1"/>
  <c r="Q88" i="14" s="1"/>
  <c r="Q87" i="14" s="1"/>
  <c r="Q86" i="14" s="1"/>
  <c r="Q85" i="14" s="1"/>
  <c r="Q84" i="14" s="1"/>
  <c r="Q83" i="14" s="1"/>
  <c r="Q82" i="14" s="1"/>
  <c r="Q81" i="14" s="1"/>
  <c r="Q80" i="14" s="1"/>
  <c r="Q79" i="14" s="1"/>
  <c r="Q78" i="14" s="1"/>
  <c r="Q77" i="14" s="1"/>
  <c r="Q76" i="14" s="1"/>
  <c r="Q75" i="14" s="1"/>
  <c r="Q74" i="14" s="1"/>
  <c r="Q73" i="14" s="1"/>
  <c r="Q72" i="14" s="1"/>
  <c r="Q71" i="14" s="1"/>
  <c r="Q70" i="14" s="1"/>
  <c r="Q69" i="14" s="1"/>
  <c r="Q68" i="14" s="1"/>
  <c r="Q67" i="14" s="1"/>
  <c r="Q66" i="14" s="1"/>
  <c r="Q65" i="14" s="1"/>
  <c r="Q64" i="14" s="1"/>
  <c r="Q63" i="14" s="1"/>
  <c r="Q62" i="14" s="1"/>
  <c r="Q61" i="14" s="1"/>
  <c r="Q60" i="14" s="1"/>
  <c r="Q59" i="14" s="1"/>
  <c r="Q58" i="14" s="1"/>
  <c r="Q57" i="14" s="1"/>
  <c r="Q56" i="14" s="1"/>
  <c r="Q55" i="14" s="1"/>
  <c r="Q54" i="14" s="1"/>
  <c r="Q53" i="14" s="1"/>
  <c r="Q52" i="14" s="1"/>
  <c r="Q51" i="14" s="1"/>
  <c r="Q50" i="14" s="1"/>
  <c r="Q49" i="14" s="1"/>
  <c r="Q48" i="14" s="1"/>
  <c r="Q47" i="14" s="1"/>
  <c r="Q46" i="14" s="1"/>
  <c r="Q45" i="14" s="1"/>
  <c r="Q44" i="14" s="1"/>
  <c r="Q43" i="14" s="1"/>
  <c r="Q42" i="14" s="1"/>
  <c r="Q41" i="14" s="1"/>
  <c r="Q40" i="14" s="1"/>
  <c r="Q39" i="14" s="1"/>
  <c r="Q38" i="14" s="1"/>
  <c r="Q37" i="14" s="1"/>
  <c r="Q36" i="14" s="1"/>
  <c r="Q35" i="14" s="1"/>
  <c r="Q34" i="14" s="1"/>
  <c r="Q33" i="14" s="1"/>
  <c r="Q32" i="14" s="1"/>
  <c r="Q31" i="14" s="1"/>
  <c r="Q30" i="14" s="1"/>
  <c r="Q29" i="14" s="1"/>
  <c r="Q28" i="14" s="1"/>
  <c r="Q27" i="14" s="1"/>
  <c r="Q26" i="14" s="1"/>
  <c r="Q25" i="14" s="1"/>
  <c r="Q24" i="14" s="1"/>
  <c r="Q23" i="14" s="1"/>
  <c r="Q22" i="14" s="1"/>
  <c r="Q21" i="14" s="1"/>
  <c r="Q20" i="14" s="1"/>
  <c r="Q19" i="14" s="1"/>
  <c r="Q18" i="14" s="1"/>
  <c r="Q17" i="14" s="1"/>
  <c r="Q16" i="14" s="1"/>
  <c r="Q15" i="14" s="1"/>
  <c r="Q14" i="14" s="1"/>
  <c r="Q13" i="14" s="1"/>
  <c r="Q12" i="14" s="1"/>
  <c r="Q11" i="14" s="1"/>
  <c r="Q10" i="14" s="1"/>
  <c r="Q9" i="14" s="1"/>
  <c r="Q8" i="14" s="1"/>
  <c r="Q7" i="14" s="1"/>
  <c r="Q6" i="14" s="1"/>
  <c r="Q5" i="14" s="1"/>
  <c r="Q4" i="14" s="1"/>
  <c r="Q3" i="14" s="1"/>
  <c r="Q2" i="14" s="1"/>
  <c r="Q1" i="14" s="1"/>
  <c r="E10" i="18"/>
  <c r="D11" i="18"/>
  <c r="E11" i="18" s="1"/>
  <c r="A162" i="14"/>
  <c r="A161" i="14" s="1"/>
  <c r="A160" i="14" s="1"/>
  <c r="A159" i="14" s="1"/>
  <c r="A158" i="14" s="1"/>
  <c r="A157" i="14" s="1"/>
  <c r="A156" i="14" s="1"/>
  <c r="A155" i="14" s="1"/>
  <c r="A154" i="14" s="1"/>
  <c r="A153" i="14" s="1"/>
  <c r="A152" i="14" s="1"/>
  <c r="A151" i="14" s="1"/>
  <c r="A150" i="14" s="1"/>
  <c r="A149" i="14" s="1"/>
  <c r="A148" i="14" s="1"/>
  <c r="A147" i="14" s="1"/>
  <c r="A146" i="14" s="1"/>
  <c r="A145" i="14" s="1"/>
  <c r="A144" i="14" s="1"/>
  <c r="A143" i="14" s="1"/>
  <c r="A142" i="14" s="1"/>
  <c r="A141" i="14" s="1"/>
  <c r="A140" i="14" s="1"/>
  <c r="A139" i="14" s="1"/>
  <c r="A138" i="14" s="1"/>
  <c r="A137" i="14" s="1"/>
  <c r="A136" i="14" s="1"/>
  <c r="A135" i="14" s="1"/>
  <c r="A134" i="14" s="1"/>
  <c r="A133" i="14" s="1"/>
  <c r="A132" i="14" s="1"/>
  <c r="A131" i="14" s="1"/>
  <c r="A130" i="14" s="1"/>
  <c r="A129" i="14" s="1"/>
  <c r="A128" i="14" s="1"/>
  <c r="A127" i="14" s="1"/>
  <c r="A126" i="14" s="1"/>
  <c r="A125" i="14" s="1"/>
  <c r="A124" i="14" s="1"/>
  <c r="A123" i="14" s="1"/>
  <c r="A122" i="14" s="1"/>
  <c r="A121" i="14" s="1"/>
  <c r="A120" i="14" s="1"/>
  <c r="A119" i="14" s="1"/>
  <c r="A118" i="14" s="1"/>
  <c r="A117" i="14" s="1"/>
  <c r="A116" i="14" s="1"/>
  <c r="A115" i="14" s="1"/>
  <c r="A114" i="14" s="1"/>
  <c r="A113" i="14" s="1"/>
  <c r="A112" i="14" s="1"/>
  <c r="A111" i="14" s="1"/>
  <c r="A110" i="14" s="1"/>
  <c r="A109" i="14" s="1"/>
  <c r="A108" i="14" s="1"/>
  <c r="A107" i="14" s="1"/>
  <c r="A106" i="14" s="1"/>
  <c r="A105" i="14" s="1"/>
  <c r="A104" i="14" s="1"/>
  <c r="A103" i="14" s="1"/>
  <c r="A102" i="14" s="1"/>
  <c r="A101" i="14" s="1"/>
  <c r="A100" i="14" s="1"/>
  <c r="A99" i="14" s="1"/>
  <c r="A98" i="14" s="1"/>
  <c r="A97" i="14" s="1"/>
  <c r="A96" i="14" s="1"/>
  <c r="A95" i="14" s="1"/>
  <c r="A94" i="14" s="1"/>
  <c r="A93" i="14" s="1"/>
  <c r="A92" i="14" s="1"/>
  <c r="A91" i="14" s="1"/>
  <c r="A90" i="14" s="1"/>
  <c r="A89" i="14" s="1"/>
  <c r="A88" i="14" s="1"/>
  <c r="A87" i="14" s="1"/>
  <c r="A86" i="14" s="1"/>
  <c r="A85" i="14" s="1"/>
  <c r="A84" i="14" s="1"/>
  <c r="A83" i="14" s="1"/>
  <c r="A82" i="14" s="1"/>
  <c r="A81" i="14" s="1"/>
  <c r="A80" i="14" s="1"/>
  <c r="A79" i="14" s="1"/>
  <c r="A78" i="14" s="1"/>
  <c r="A77" i="14" s="1"/>
  <c r="A76" i="14" s="1"/>
  <c r="A75" i="14" s="1"/>
  <c r="A74" i="14" s="1"/>
  <c r="A73" i="14" s="1"/>
  <c r="A72" i="14" s="1"/>
  <c r="A71" i="14" s="1"/>
  <c r="A70" i="14" s="1"/>
  <c r="A69" i="14" s="1"/>
  <c r="A68" i="14" s="1"/>
  <c r="A67" i="14" s="1"/>
  <c r="A66" i="14" s="1"/>
  <c r="A65" i="14" s="1"/>
  <c r="A64" i="14" s="1"/>
  <c r="A63" i="14" s="1"/>
  <c r="A62" i="14" s="1"/>
  <c r="A61" i="14" s="1"/>
  <c r="A60" i="14" s="1"/>
  <c r="A59" i="14" s="1"/>
  <c r="A58" i="14" s="1"/>
  <c r="A57" i="14" s="1"/>
  <c r="A56" i="14" s="1"/>
  <c r="A55" i="14" s="1"/>
  <c r="A54" i="14" s="1"/>
  <c r="A53" i="14" s="1"/>
  <c r="A52" i="14" s="1"/>
  <c r="A51" i="14" s="1"/>
  <c r="A50" i="14" s="1"/>
  <c r="A49" i="14" s="1"/>
  <c r="A48" i="14" s="1"/>
  <c r="A47" i="14" s="1"/>
  <c r="A46" i="14" s="1"/>
  <c r="A45" i="14" s="1"/>
  <c r="A44" i="14" s="1"/>
  <c r="A43" i="14" s="1"/>
  <c r="A42" i="14" s="1"/>
  <c r="A41" i="14" s="1"/>
  <c r="A40" i="14" s="1"/>
  <c r="A39" i="14" s="1"/>
  <c r="A38" i="14" s="1"/>
  <c r="A37" i="14" s="1"/>
  <c r="A36" i="14" s="1"/>
  <c r="A35" i="14" s="1"/>
  <c r="A34" i="14" s="1"/>
  <c r="A33" i="14" s="1"/>
  <c r="A32" i="14" s="1"/>
  <c r="A31" i="14" s="1"/>
  <c r="A30" i="14" s="1"/>
  <c r="A29" i="14" s="1"/>
  <c r="A28" i="14" s="1"/>
  <c r="A27" i="14" s="1"/>
  <c r="A26" i="14" s="1"/>
  <c r="A25" i="14" s="1"/>
  <c r="A24" i="14" s="1"/>
  <c r="A23" i="14" s="1"/>
  <c r="A22" i="14" s="1"/>
  <c r="A21" i="14" s="1"/>
  <c r="A20" i="14" s="1"/>
  <c r="A19" i="14" s="1"/>
  <c r="A18" i="14" s="1"/>
  <c r="A17" i="14" s="1"/>
  <c r="A16" i="14" s="1"/>
  <c r="A15" i="14" s="1"/>
  <c r="A14" i="14" s="1"/>
  <c r="A13" i="14" s="1"/>
  <c r="A12" i="14" s="1"/>
  <c r="A11" i="14" s="1"/>
  <c r="A10" i="14" s="1"/>
  <c r="A9" i="14" s="1"/>
  <c r="A8" i="14" s="1"/>
  <c r="A7" i="14" s="1"/>
  <c r="A6" i="14" s="1"/>
  <c r="A5" i="14" s="1"/>
  <c r="A4" i="14" s="1"/>
  <c r="A3" i="14" s="1"/>
  <c r="A2" i="14" s="1"/>
  <c r="A1" i="14" s="1"/>
  <c r="E19" i="18"/>
  <c r="I262" i="14"/>
  <c r="I261" i="14" s="1"/>
  <c r="I260" i="14" s="1"/>
  <c r="I259" i="14" s="1"/>
  <c r="I258" i="14" s="1"/>
  <c r="I257" i="14" s="1"/>
  <c r="I256" i="14" s="1"/>
  <c r="I255" i="14" s="1"/>
  <c r="I254" i="14" s="1"/>
  <c r="I253" i="14" s="1"/>
  <c r="I252" i="14" s="1"/>
  <c r="I251" i="14" s="1"/>
  <c r="I250" i="14" s="1"/>
  <c r="I249" i="14" s="1"/>
  <c r="I248" i="14" s="1"/>
  <c r="I247" i="14" s="1"/>
  <c r="I246" i="14" s="1"/>
  <c r="I245" i="14" s="1"/>
  <c r="I244" i="14" s="1"/>
  <c r="I243" i="14" s="1"/>
  <c r="I242" i="14" s="1"/>
  <c r="I241" i="14" s="1"/>
  <c r="I240" i="14" s="1"/>
  <c r="I239" i="14" s="1"/>
  <c r="I238" i="14" s="1"/>
  <c r="I237" i="14" s="1"/>
  <c r="I236" i="14" s="1"/>
  <c r="I235" i="14" s="1"/>
  <c r="I234" i="14" s="1"/>
  <c r="I233" i="14" s="1"/>
  <c r="I232" i="14" s="1"/>
  <c r="I231" i="14" s="1"/>
  <c r="I230" i="14" s="1"/>
  <c r="I229" i="14" s="1"/>
  <c r="I228" i="14" s="1"/>
  <c r="I227" i="14" s="1"/>
  <c r="I226" i="14" s="1"/>
  <c r="I225" i="14" s="1"/>
  <c r="I224" i="14" s="1"/>
  <c r="I223" i="14" s="1"/>
  <c r="I222" i="14" s="1"/>
  <c r="I221" i="14" s="1"/>
  <c r="I220" i="14" s="1"/>
  <c r="I219" i="14" s="1"/>
  <c r="I218" i="14" s="1"/>
  <c r="I217" i="14" s="1"/>
  <c r="I216" i="14" s="1"/>
  <c r="I215" i="14" s="1"/>
  <c r="I214" i="14" s="1"/>
  <c r="I213" i="14" s="1"/>
  <c r="I212" i="14" s="1"/>
  <c r="I211" i="14" s="1"/>
  <c r="I210" i="14" s="1"/>
  <c r="I209" i="14" s="1"/>
  <c r="I208" i="14" s="1"/>
  <c r="I207" i="14" s="1"/>
  <c r="I206" i="14" s="1"/>
  <c r="I205" i="14" s="1"/>
  <c r="I204" i="14" s="1"/>
  <c r="I203" i="14" s="1"/>
  <c r="I202" i="14" s="1"/>
  <c r="I201" i="14" s="1"/>
  <c r="I200" i="14" s="1"/>
  <c r="I199" i="14" s="1"/>
  <c r="I198" i="14" s="1"/>
  <c r="I197" i="14" s="1"/>
  <c r="I196" i="14" s="1"/>
  <c r="I195" i="14" s="1"/>
  <c r="I194" i="14" s="1"/>
  <c r="I193" i="14" s="1"/>
  <c r="I192" i="14" s="1"/>
  <c r="I191" i="14" s="1"/>
  <c r="I190" i="14" s="1"/>
  <c r="I189" i="14" s="1"/>
  <c r="I188" i="14" s="1"/>
  <c r="I187" i="14" s="1"/>
  <c r="I186" i="14" s="1"/>
  <c r="I185" i="14" s="1"/>
  <c r="I184" i="14" s="1"/>
  <c r="I183" i="14" s="1"/>
  <c r="I182" i="14" s="1"/>
  <c r="I181" i="14" s="1"/>
  <c r="I180" i="14" s="1"/>
  <c r="I179" i="14" s="1"/>
  <c r="I178" i="14" s="1"/>
  <c r="I177" i="14" s="1"/>
  <c r="I176" i="14" s="1"/>
  <c r="I175" i="14" s="1"/>
  <c r="I174" i="14" s="1"/>
  <c r="I173" i="14" s="1"/>
  <c r="I172" i="14" s="1"/>
  <c r="I171" i="14" s="1"/>
  <c r="I170" i="14" s="1"/>
  <c r="I169" i="14" s="1"/>
  <c r="I168" i="14" s="1"/>
  <c r="I167" i="14" s="1"/>
  <c r="I166" i="14" s="1"/>
  <c r="I165" i="14" s="1"/>
  <c r="I164" i="14" s="1"/>
  <c r="I163" i="14" s="1"/>
  <c r="I162" i="14" s="1"/>
  <c r="I161" i="14" s="1"/>
  <c r="I160" i="14" s="1"/>
  <c r="I159" i="14" s="1"/>
  <c r="I158" i="14" s="1"/>
  <c r="I157" i="14" s="1"/>
  <c r="I156" i="14" s="1"/>
  <c r="I155" i="14" s="1"/>
  <c r="I154" i="14" s="1"/>
  <c r="I153" i="14" s="1"/>
  <c r="I152" i="14" s="1"/>
  <c r="I151" i="14" s="1"/>
  <c r="I150" i="14" s="1"/>
  <c r="I149" i="14" s="1"/>
  <c r="I148" i="14" s="1"/>
  <c r="I147" i="14" s="1"/>
  <c r="I146" i="14" s="1"/>
  <c r="I145" i="14" s="1"/>
  <c r="I144" i="14" s="1"/>
  <c r="I143" i="14" s="1"/>
  <c r="I142" i="14" s="1"/>
  <c r="I141" i="14" s="1"/>
  <c r="I140" i="14" s="1"/>
  <c r="I139" i="14" s="1"/>
  <c r="I138" i="14" s="1"/>
  <c r="I137" i="14" s="1"/>
  <c r="I136" i="14" s="1"/>
  <c r="I135" i="14" s="1"/>
  <c r="I134" i="14" s="1"/>
  <c r="I133" i="14" s="1"/>
  <c r="I132" i="14" s="1"/>
  <c r="I131" i="14" s="1"/>
  <c r="I130" i="14" s="1"/>
  <c r="I129" i="14" s="1"/>
  <c r="I128" i="14" s="1"/>
  <c r="I127" i="14" s="1"/>
  <c r="I126" i="14" s="1"/>
  <c r="I125" i="14" s="1"/>
  <c r="I124" i="14" s="1"/>
  <c r="I123" i="14" s="1"/>
  <c r="I122" i="14" s="1"/>
  <c r="I121" i="14" s="1"/>
  <c r="I120" i="14" s="1"/>
  <c r="I119" i="14" s="1"/>
  <c r="I118" i="14" s="1"/>
  <c r="I117" i="14" s="1"/>
  <c r="I116" i="14" s="1"/>
  <c r="I115" i="14" s="1"/>
  <c r="I114" i="14" s="1"/>
  <c r="I113" i="14" s="1"/>
  <c r="I112" i="14" s="1"/>
  <c r="I111" i="14" s="1"/>
  <c r="I110" i="14" s="1"/>
  <c r="I109" i="14" s="1"/>
  <c r="I108" i="14" s="1"/>
  <c r="I107" i="14" s="1"/>
  <c r="I106" i="14" s="1"/>
  <c r="I105" i="14" s="1"/>
  <c r="I104" i="14" s="1"/>
  <c r="I103" i="14" s="1"/>
  <c r="I102" i="14" s="1"/>
  <c r="I101" i="14" s="1"/>
  <c r="I100" i="14" s="1"/>
  <c r="I99" i="14" s="1"/>
  <c r="I98" i="14" s="1"/>
  <c r="I97" i="14" s="1"/>
  <c r="I96" i="14" s="1"/>
  <c r="I95" i="14" s="1"/>
  <c r="I94" i="14" s="1"/>
  <c r="I93" i="14" s="1"/>
  <c r="I92" i="14" s="1"/>
  <c r="I91" i="14" s="1"/>
  <c r="I90" i="14" s="1"/>
  <c r="I89" i="14" s="1"/>
  <c r="I88" i="14" s="1"/>
  <c r="I87" i="14" s="1"/>
  <c r="I86" i="14" s="1"/>
  <c r="I85" i="14" s="1"/>
  <c r="I84" i="14" s="1"/>
  <c r="I83" i="14" s="1"/>
  <c r="I82" i="14" s="1"/>
  <c r="I81" i="14" s="1"/>
  <c r="I80" i="14" s="1"/>
  <c r="I79" i="14" s="1"/>
  <c r="I78" i="14" s="1"/>
  <c r="I77" i="14" s="1"/>
  <c r="I76" i="14" s="1"/>
  <c r="I75" i="14" s="1"/>
  <c r="I74" i="14" s="1"/>
  <c r="I73" i="14" s="1"/>
  <c r="I72" i="14" s="1"/>
  <c r="I71" i="14" s="1"/>
  <c r="I70" i="14" s="1"/>
  <c r="I69" i="14" s="1"/>
  <c r="I68" i="14" s="1"/>
  <c r="I67" i="14" s="1"/>
  <c r="I66" i="14" s="1"/>
  <c r="I65" i="14" s="1"/>
  <c r="I64" i="14" s="1"/>
  <c r="I63" i="14" s="1"/>
  <c r="I62" i="14" s="1"/>
  <c r="I61" i="14" s="1"/>
  <c r="I60" i="14" s="1"/>
  <c r="I59" i="14" s="1"/>
  <c r="I58" i="14" s="1"/>
  <c r="I57" i="14" s="1"/>
  <c r="I56" i="14" s="1"/>
  <c r="I55" i="14" s="1"/>
  <c r="I54" i="14" s="1"/>
  <c r="I53" i="14" s="1"/>
  <c r="I52" i="14" s="1"/>
  <c r="I51" i="14" s="1"/>
  <c r="I50" i="14" s="1"/>
  <c r="I49" i="14" s="1"/>
  <c r="I48" i="14" s="1"/>
  <c r="I47" i="14" s="1"/>
  <c r="I46" i="14" s="1"/>
  <c r="I45" i="14" s="1"/>
  <c r="I44" i="14" s="1"/>
  <c r="I43" i="14" s="1"/>
  <c r="I42" i="14" s="1"/>
  <c r="I41" i="14" s="1"/>
  <c r="I40" i="14" s="1"/>
  <c r="I39" i="14" s="1"/>
  <c r="I38" i="14" s="1"/>
  <c r="I37" i="14" s="1"/>
  <c r="I36" i="14" s="1"/>
  <c r="I35" i="14" s="1"/>
  <c r="I34" i="14" s="1"/>
  <c r="I33" i="14" s="1"/>
  <c r="I32" i="14" s="1"/>
  <c r="I31" i="14" s="1"/>
  <c r="I30" i="14" s="1"/>
  <c r="I29" i="14" s="1"/>
  <c r="I28" i="14" s="1"/>
  <c r="I27" i="14" s="1"/>
  <c r="I26" i="14" s="1"/>
  <c r="I25" i="14" s="1"/>
  <c r="I24" i="14" s="1"/>
  <c r="I23" i="14" s="1"/>
  <c r="I22" i="14" s="1"/>
  <c r="I21" i="14" s="1"/>
  <c r="I20" i="14" s="1"/>
  <c r="I19" i="14" s="1"/>
  <c r="I18" i="14" s="1"/>
  <c r="I17" i="14" s="1"/>
  <c r="I16" i="14" s="1"/>
  <c r="I15" i="14" s="1"/>
  <c r="I14" i="14" s="1"/>
  <c r="I13" i="14" s="1"/>
  <c r="I12" i="14" s="1"/>
  <c r="I11" i="14" s="1"/>
  <c r="I10" i="14" s="1"/>
  <c r="I9" i="14" s="1"/>
  <c r="I8" i="14" s="1"/>
  <c r="I7" i="14" s="1"/>
  <c r="I6" i="14" s="1"/>
  <c r="I5" i="14" s="1"/>
  <c r="I4" i="14" s="1"/>
  <c r="I3" i="14" s="1"/>
  <c r="I2" i="14" s="1"/>
  <c r="I1" i="14" s="1"/>
  <c r="C4" i="18"/>
  <c r="E3" i="18"/>
  <c r="D23" i="18"/>
  <c r="E23" i="18" s="1"/>
  <c r="E22" i="18"/>
  <c r="C15" i="18"/>
  <c r="E14" i="18"/>
  <c r="E21" i="18"/>
  <c r="D1" i="16" l="1"/>
  <c r="K1" i="16" s="1"/>
  <c r="J11" i="16"/>
  <c r="J10" i="16" s="1"/>
  <c r="H9" i="16"/>
  <c r="H8" i="16" s="1"/>
  <c r="I9" i="16"/>
  <c r="I10" i="16" s="1"/>
  <c r="I11" i="16" s="1"/>
  <c r="C5" i="18"/>
  <c r="E5" i="18" s="1"/>
  <c r="E4" i="18"/>
  <c r="C16" i="18"/>
  <c r="E15" i="18"/>
  <c r="J9" i="16" l="1"/>
  <c r="J8" i="16" s="1"/>
  <c r="I12" i="16"/>
  <c r="I13" i="16" s="1"/>
  <c r="H7" i="16"/>
  <c r="C17" i="18"/>
  <c r="E17" i="18" s="1"/>
  <c r="E16" i="18"/>
  <c r="H6" i="16" l="1"/>
  <c r="H5" i="16" s="1"/>
  <c r="H4" i="16" s="1"/>
  <c r="H3" i="16" s="1"/>
  <c r="H2" i="16" s="1"/>
  <c r="J7" i="16"/>
  <c r="J6" i="16" s="1"/>
  <c r="J5" i="16" s="1"/>
  <c r="J4" i="16" s="1"/>
  <c r="J3" i="16" s="1"/>
</calcChain>
</file>

<file path=xl/sharedStrings.xml><?xml version="1.0" encoding="utf-8"?>
<sst xmlns="http://schemas.openxmlformats.org/spreadsheetml/2006/main" count="3677" uniqueCount="2572">
  <si>
    <t>100vw</t>
  </si>
  <si>
    <t>px</t>
  </si>
  <si>
    <t>vw</t>
  </si>
  <si>
    <t>margin-left(px)</t>
  </si>
  <si>
    <t>margin-left(vw)</t>
  </si>
  <si>
    <t>margin-left</t>
  </si>
  <si>
    <t>css</t>
  </si>
  <si>
    <t>rem</t>
  </si>
  <si>
    <t>topMenuItems</t>
  </si>
  <si>
    <t>Home</t>
  </si>
  <si>
    <t>首页</t>
  </si>
  <si>
    <t>首頁</t>
  </si>
  <si>
    <t>${HOME_URL}</t>
  </si>
  <si>
    <t>a</t>
  </si>
  <si>
    <t>?go=bricks</t>
  </si>
  <si>
    <t>Tools</t>
  </si>
  <si>
    <t>Bricks</t>
  </si>
  <si>
    <t>抛砖引玉</t>
  </si>
  <si>
    <t>抛磚引玉</t>
  </si>
  <si>
    <t>menu</t>
  </si>
  <si>
    <t>01_chinese</t>
  </si>
  <si>
    <t>Chinese</t>
  </si>
  <si>
    <t>语文</t>
  </si>
  <si>
    <t>語文</t>
  </si>
  <si>
    <t>subMenu</t>
  </si>
  <si>
    <t>02_math</t>
  </si>
  <si>
    <t>Mathematics</t>
  </si>
  <si>
    <t>数学</t>
  </si>
  <si>
    <t>數學</t>
  </si>
  <si>
    <t>03_english</t>
  </si>
  <si>
    <t>English</t>
  </si>
  <si>
    <t>英语</t>
  </si>
  <si>
    <t>英語</t>
  </si>
  <si>
    <t>96_codes</t>
  </si>
  <si>
    <t>Programming</t>
  </si>
  <si>
    <t>编程</t>
  </si>
  <si>
    <t>程式設計</t>
  </si>
  <si>
    <t>?go=treasures&amp;page=1</t>
  </si>
  <si>
    <t>Natural treasures</t>
  </si>
  <si>
    <t>Treasures</t>
  </si>
  <si>
    <t>物华天宝</t>
  </si>
  <si>
    <t>物華天寶</t>
  </si>
  <si>
    <t>?go=stories&amp;page=1</t>
  </si>
  <si>
    <t>Growings</t>
  </si>
  <si>
    <t>Stories</t>
  </si>
  <si>
    <t>成长足迹</t>
  </si>
  <si>
    <t>成長足迹</t>
  </si>
  <si>
    <t>?go=about</t>
  </si>
  <si>
    <t>About Us</t>
  </si>
  <si>
    <t>About</t>
  </si>
  <si>
    <t>关于我们</t>
  </si>
  <si>
    <t>關於我們</t>
  </si>
  <si>
    <t>Language</t>
  </si>
  <si>
    <t>语言</t>
  </si>
  <si>
    <t>語言</t>
  </si>
  <si>
    <t>onChangeLanuage</t>
  </si>
  <si>
    <t>&lt;option value='en'&gt;English&lt;/option&gt;&lt;option value='zh_cn'&gt;简体&lt;/option&gt;&lt;option value='zh_tw'&gt;繁體&lt;/option&gt;</t>
  </si>
  <si>
    <t>select</t>
  </si>
  <si>
    <t>&lt;img src='./images/0common/github.svg' alt='github' /&gt;</t>
  </si>
  <si>
    <t>Github</t>
  </si>
  <si>
    <t>https://github.com/edu-sonya-cc/edu.sonya.cc</t>
  </si>
  <si>
    <t>&lt;img src='./images/0common/search.svg' alt='search' /&gt;</t>
  </si>
  <si>
    <t>Search</t>
  </si>
  <si>
    <t>onShowSearchRegion</t>
  </si>
  <si>
    <t>button</t>
  </si>
  <si>
    <t>?go=bricks&amp;kind=0&amp;page=1</t>
  </si>
  <si>
    <t>class</t>
  </si>
  <si>
    <t>fixed vw</t>
  </si>
  <si>
    <t>narrowPage</t>
  </si>
  <si>
    <t>78vw</t>
  </si>
  <si>
    <t>widePage</t>
  </si>
  <si>
    <t>82vw</t>
  </si>
  <si>
    <t>id or class</t>
  </si>
  <si>
    <t>#topImage</t>
  </si>
  <si>
    <t>/**
 * &lt;en&gt;~englishComment~&lt;/en&gt;
 * &lt;zh_cn&gt;~chineseComment~&lt;/zh_cn&gt;
 * &lt;zh_tw&gt;~traditionalComment~&lt;/zh_tw&gt;
*/</t>
  </si>
  <si>
    <t>星星之火</t>
  </si>
  <si>
    <t>id</t>
  </si>
  <si>
    <t>小</t>
  </si>
  <si>
    <t>中</t>
  </si>
  <si>
    <t>大</t>
  </si>
  <si>
    <t>K1T1</t>
  </si>
  <si>
    <t>一年级上</t>
  </si>
  <si>
    <t>一年級上</t>
  </si>
  <si>
    <t>K1T2</t>
  </si>
  <si>
    <t>一年级下</t>
  </si>
  <si>
    <t>一年級下</t>
  </si>
  <si>
    <t>K2T1</t>
  </si>
  <si>
    <t>二年级上</t>
  </si>
  <si>
    <t>二年級上</t>
  </si>
  <si>
    <t>天</t>
  </si>
  <si>
    <t>tiān</t>
  </si>
  <si>
    <t>Unit 1</t>
  </si>
  <si>
    <t>第一单元</t>
  </si>
  <si>
    <t>霜</t>
  </si>
  <si>
    <t>shuānɡ</t>
  </si>
  <si>
    <t>识字表1</t>
  </si>
  <si>
    <t>塘</t>
  </si>
  <si>
    <t>tánɡ</t>
  </si>
  <si>
    <t>地</t>
  </si>
  <si>
    <t>dì</t>
  </si>
  <si>
    <t>吹</t>
  </si>
  <si>
    <t>chuī</t>
  </si>
  <si>
    <t>脑袋</t>
  </si>
  <si>
    <t>nǎodài</t>
  </si>
  <si>
    <t>人</t>
  </si>
  <si>
    <t>rén</t>
  </si>
  <si>
    <t>落</t>
  </si>
  <si>
    <t>luò</t>
  </si>
  <si>
    <t>灰</t>
  </si>
  <si>
    <t>huī</t>
  </si>
  <si>
    <t>你</t>
  </si>
  <si>
    <t>nǐ</t>
  </si>
  <si>
    <t>降</t>
  </si>
  <si>
    <t>jiànɡ</t>
  </si>
  <si>
    <t>哇</t>
  </si>
  <si>
    <t>wɑ</t>
  </si>
  <si>
    <t>我</t>
  </si>
  <si>
    <t>wǒ</t>
  </si>
  <si>
    <t>飘游</t>
  </si>
  <si>
    <t>piāoyóu</t>
  </si>
  <si>
    <t>教</t>
  </si>
  <si>
    <t>jiāo</t>
  </si>
  <si>
    <t>他</t>
  </si>
  <si>
    <t>tā</t>
  </si>
  <si>
    <t>池</t>
  </si>
  <si>
    <t>chí</t>
  </si>
  <si>
    <t>捕</t>
  </si>
  <si>
    <t>bǔ</t>
  </si>
  <si>
    <t>一</t>
  </si>
  <si>
    <t>yī</t>
  </si>
  <si>
    <t>入</t>
  </si>
  <si>
    <t>rù</t>
  </si>
  <si>
    <t>迎</t>
  </si>
  <si>
    <t>yínɡ</t>
  </si>
  <si>
    <t>二</t>
  </si>
  <si>
    <t>èr</t>
  </si>
  <si>
    <t>姓氏</t>
  </si>
  <si>
    <t>xìnɡshì</t>
  </si>
  <si>
    <t>阿姨</t>
  </si>
  <si>
    <t>āyí</t>
  </si>
  <si>
    <t>三</t>
  </si>
  <si>
    <t>sān</t>
  </si>
  <si>
    <t>李</t>
  </si>
  <si>
    <t>lǐ</t>
  </si>
  <si>
    <t>宽</t>
  </si>
  <si>
    <t>kuān</t>
  </si>
  <si>
    <t>四</t>
  </si>
  <si>
    <t>sì</t>
  </si>
  <si>
    <t>张</t>
  </si>
  <si>
    <t>zhānɡ</t>
  </si>
  <si>
    <t>龟</t>
  </si>
  <si>
    <t>ɡuī</t>
  </si>
  <si>
    <t>五</t>
  </si>
  <si>
    <t>wǔ</t>
  </si>
  <si>
    <t>古</t>
  </si>
  <si>
    <t>ɡǔ</t>
  </si>
  <si>
    <t>顶</t>
  </si>
  <si>
    <t>dǐnɡ</t>
  </si>
  <si>
    <t>上下</t>
  </si>
  <si>
    <t>shànɡxià</t>
  </si>
  <si>
    <t>吴</t>
  </si>
  <si>
    <t>wú</t>
  </si>
  <si>
    <t>披</t>
  </si>
  <si>
    <t>pī</t>
  </si>
  <si>
    <t>口</t>
  </si>
  <si>
    <t>kǒu</t>
  </si>
  <si>
    <t>赵</t>
  </si>
  <si>
    <t>zhào</t>
  </si>
  <si>
    <t>鼓</t>
  </si>
  <si>
    <t>耳</t>
  </si>
  <si>
    <t>ěr</t>
  </si>
  <si>
    <t>钱</t>
  </si>
  <si>
    <t>qián</t>
  </si>
  <si>
    <t>晒</t>
  </si>
  <si>
    <t>shài</t>
  </si>
  <si>
    <t>目</t>
  </si>
  <si>
    <t>mù</t>
  </si>
  <si>
    <t>孙</t>
  </si>
  <si>
    <t>sūn</t>
  </si>
  <si>
    <t>极</t>
  </si>
  <si>
    <t>jí</t>
  </si>
  <si>
    <t>手</t>
  </si>
  <si>
    <t>shǒu</t>
  </si>
  <si>
    <t>周</t>
  </si>
  <si>
    <t>zhōu</t>
  </si>
  <si>
    <t>傍</t>
  </si>
  <si>
    <t>bànɡ</t>
  </si>
  <si>
    <t>足</t>
  </si>
  <si>
    <t>zú</t>
  </si>
  <si>
    <t>王</t>
  </si>
  <si>
    <t>wánɡ</t>
  </si>
  <si>
    <t>越</t>
  </si>
  <si>
    <t>yuè</t>
  </si>
  <si>
    <t>站</t>
  </si>
  <si>
    <t>zhàn</t>
  </si>
  <si>
    <t>官</t>
  </si>
  <si>
    <t>ɡuān</t>
  </si>
  <si>
    <t>滴</t>
  </si>
  <si>
    <t>dī</t>
  </si>
  <si>
    <t>坐</t>
  </si>
  <si>
    <t>zuò</t>
  </si>
  <si>
    <t>清</t>
  </si>
  <si>
    <t>qīnɡ</t>
  </si>
  <si>
    <t>溪</t>
  </si>
  <si>
    <t>xī</t>
  </si>
  <si>
    <t>日</t>
  </si>
  <si>
    <t>rì</t>
  </si>
  <si>
    <t>晴</t>
  </si>
  <si>
    <t>qínɡ</t>
  </si>
  <si>
    <t>奔</t>
  </si>
  <si>
    <t>bēn</t>
  </si>
  <si>
    <t>月</t>
  </si>
  <si>
    <t>眼睛</t>
  </si>
  <si>
    <t>yǎnjīnɡ</t>
  </si>
  <si>
    <t>洋</t>
  </si>
  <si>
    <t>yánɡ</t>
  </si>
  <si>
    <t>水</t>
  </si>
  <si>
    <t>shuǐ</t>
  </si>
  <si>
    <t>保护</t>
  </si>
  <si>
    <t>bǎohù</t>
  </si>
  <si>
    <t>坏</t>
  </si>
  <si>
    <t>huài</t>
  </si>
  <si>
    <t>火</t>
  </si>
  <si>
    <t>huǒ</t>
  </si>
  <si>
    <t>害</t>
  </si>
  <si>
    <t>hài</t>
  </si>
  <si>
    <t>淹没</t>
  </si>
  <si>
    <t>yānmò</t>
  </si>
  <si>
    <t>山</t>
  </si>
  <si>
    <t>shān</t>
  </si>
  <si>
    <t>事情</t>
  </si>
  <si>
    <t>shìqinɡ</t>
  </si>
  <si>
    <t>冲毁</t>
  </si>
  <si>
    <t>chōnɡhuǐ</t>
  </si>
  <si>
    <t>石</t>
  </si>
  <si>
    <t>shí</t>
  </si>
  <si>
    <t>请</t>
  </si>
  <si>
    <t>qǐnɡ</t>
  </si>
  <si>
    <t>屋</t>
  </si>
  <si>
    <t>wū</t>
  </si>
  <si>
    <t>田</t>
  </si>
  <si>
    <t>tián</t>
  </si>
  <si>
    <t>让</t>
  </si>
  <si>
    <t>rànɡ</t>
  </si>
  <si>
    <t>灾</t>
  </si>
  <si>
    <t>zāi</t>
  </si>
  <si>
    <t>禾</t>
  </si>
  <si>
    <t>hé</t>
  </si>
  <si>
    <t>病</t>
  </si>
  <si>
    <t>bìnɡ</t>
  </si>
  <si>
    <t>猜</t>
  </si>
  <si>
    <t>cāi</t>
  </si>
  <si>
    <t>对</t>
  </si>
  <si>
    <t>duì</t>
  </si>
  <si>
    <t>相遇</t>
  </si>
  <si>
    <t>xiānɡyù</t>
  </si>
  <si>
    <t>植</t>
  </si>
  <si>
    <t>zhí</t>
  </si>
  <si>
    <t>云</t>
  </si>
  <si>
    <t>yún</t>
  </si>
  <si>
    <t>喜欢</t>
  </si>
  <si>
    <t>xǐhuɑn</t>
  </si>
  <si>
    <t>如</t>
  </si>
  <si>
    <t>rú</t>
  </si>
  <si>
    <t>雨</t>
  </si>
  <si>
    <t>yǔ</t>
  </si>
  <si>
    <t>怕</t>
  </si>
  <si>
    <t>pà</t>
  </si>
  <si>
    <t>为</t>
  </si>
  <si>
    <t>wéi</t>
  </si>
  <si>
    <t>风</t>
  </si>
  <si>
    <t>fēnɡ</t>
  </si>
  <si>
    <t>言</t>
  </si>
  <si>
    <t>yán</t>
  </si>
  <si>
    <t>旅</t>
  </si>
  <si>
    <t>lǚ</t>
  </si>
  <si>
    <t>花</t>
  </si>
  <si>
    <t>huā</t>
  </si>
  <si>
    <t>互</t>
  </si>
  <si>
    <t>hù</t>
  </si>
  <si>
    <t>备</t>
  </si>
  <si>
    <t>bèi</t>
  </si>
  <si>
    <t>鸟</t>
  </si>
  <si>
    <t>niǎo</t>
  </si>
  <si>
    <t>令</t>
  </si>
  <si>
    <t>lìnɡ</t>
  </si>
  <si>
    <t>纷</t>
  </si>
  <si>
    <t>fēn</t>
  </si>
  <si>
    <t>虫</t>
  </si>
  <si>
    <t>chónɡ</t>
  </si>
  <si>
    <t>动</t>
  </si>
  <si>
    <t>dònɡ</t>
  </si>
  <si>
    <t>刺</t>
  </si>
  <si>
    <t>cì</t>
  </si>
  <si>
    <t>六</t>
  </si>
  <si>
    <t>liù</t>
  </si>
  <si>
    <t>万</t>
  </si>
  <si>
    <t>wàn</t>
  </si>
  <si>
    <t>底</t>
  </si>
  <si>
    <t>dǐ</t>
  </si>
  <si>
    <t>七</t>
  </si>
  <si>
    <t>qī</t>
  </si>
  <si>
    <t>纯净</t>
  </si>
  <si>
    <t>chúnjìnɡ</t>
  </si>
  <si>
    <t>啪</t>
  </si>
  <si>
    <t>pā</t>
  </si>
  <si>
    <t>八</t>
  </si>
  <si>
    <t>bā</t>
  </si>
  <si>
    <t>阴</t>
  </si>
  <si>
    <t>yīn</t>
  </si>
  <si>
    <t>炸</t>
  </si>
  <si>
    <t>zhà</t>
  </si>
  <si>
    <t>九</t>
  </si>
  <si>
    <t>jiǔ</t>
  </si>
  <si>
    <t>雷电</t>
  </si>
  <si>
    <t>léidiàn</t>
  </si>
  <si>
    <t>离</t>
  </si>
  <si>
    <t>lí</t>
  </si>
  <si>
    <t>十</t>
  </si>
  <si>
    <t>阵</t>
  </si>
  <si>
    <t>zhèn</t>
  </si>
  <si>
    <t>识</t>
  </si>
  <si>
    <t>冰冻</t>
  </si>
  <si>
    <t>bīnɡdònɡ</t>
  </si>
  <si>
    <t>粗</t>
  </si>
  <si>
    <t>cū</t>
  </si>
  <si>
    <t>爸</t>
  </si>
  <si>
    <t>bà</t>
  </si>
  <si>
    <t>Unit 2</t>
  </si>
  <si>
    <t>第二单元</t>
  </si>
  <si>
    <t>夹</t>
  </si>
  <si>
    <t>jiá</t>
  </si>
  <si>
    <t>得</t>
  </si>
  <si>
    <t>dé</t>
  </si>
  <si>
    <t>妈</t>
  </si>
  <si>
    <t>mā</t>
  </si>
  <si>
    <t>套</t>
  </si>
  <si>
    <t>tào</t>
  </si>
  <si>
    <t>马</t>
  </si>
  <si>
    <t>mǎ</t>
  </si>
  <si>
    <t>吃</t>
  </si>
  <si>
    <t>chī</t>
  </si>
  <si>
    <t>识字表2</t>
  </si>
  <si>
    <t>帽</t>
  </si>
  <si>
    <t>mào</t>
  </si>
  <si>
    <t>土</t>
  </si>
  <si>
    <t>tǔ</t>
  </si>
  <si>
    <t>忘</t>
  </si>
  <si>
    <t>wànɡ</t>
  </si>
  <si>
    <t>登</t>
  </si>
  <si>
    <t>dēnɡ</t>
  </si>
  <si>
    <t>不</t>
  </si>
  <si>
    <t>bù</t>
  </si>
  <si>
    <t>井</t>
  </si>
  <si>
    <t>jǐnɡ</t>
  </si>
  <si>
    <t>鞋</t>
  </si>
  <si>
    <t>xié</t>
  </si>
  <si>
    <t>画</t>
  </si>
  <si>
    <t>huà</t>
  </si>
  <si>
    <t>村</t>
  </si>
  <si>
    <t>cūn</t>
  </si>
  <si>
    <t>裤</t>
  </si>
  <si>
    <t>kù</t>
  </si>
  <si>
    <t>打</t>
  </si>
  <si>
    <t>dǎ</t>
  </si>
  <si>
    <t>叫</t>
  </si>
  <si>
    <t>jiào</t>
  </si>
  <si>
    <t>图</t>
  </si>
  <si>
    <t>tú</t>
  </si>
  <si>
    <t>棋</t>
  </si>
  <si>
    <t>qí</t>
  </si>
  <si>
    <t>毛主席</t>
  </si>
  <si>
    <t>máozhǔxí</t>
  </si>
  <si>
    <t>壶</t>
  </si>
  <si>
    <t>hú</t>
  </si>
  <si>
    <t>鸡</t>
  </si>
  <si>
    <t>jī</t>
  </si>
  <si>
    <t>乡亲</t>
  </si>
  <si>
    <t>xiānɡqīn</t>
  </si>
  <si>
    <t>帐篷</t>
  </si>
  <si>
    <t>zhànɡpénɡ</t>
  </si>
  <si>
    <t>字</t>
  </si>
  <si>
    <t>zì</t>
  </si>
  <si>
    <t>战士</t>
  </si>
  <si>
    <t>zhànshì</t>
  </si>
  <si>
    <t>指针</t>
  </si>
  <si>
    <t>zhǐzhēn</t>
  </si>
  <si>
    <t>词语</t>
  </si>
  <si>
    <t>cíyǔ</t>
  </si>
  <si>
    <t>面</t>
  </si>
  <si>
    <t>miàn</t>
  </si>
  <si>
    <t xml:space="preserve"> </t>
  </si>
  <si>
    <t>句子</t>
  </si>
  <si>
    <t>jùzǐ</t>
  </si>
  <si>
    <t>想</t>
  </si>
  <si>
    <t>xiǎnɡ</t>
  </si>
  <si>
    <t>帆</t>
  </si>
  <si>
    <t>fān</t>
  </si>
  <si>
    <t>桌</t>
  </si>
  <si>
    <t>zhuō</t>
  </si>
  <si>
    <t>告诉</t>
  </si>
  <si>
    <t>ɡàosù</t>
  </si>
  <si>
    <t>艘</t>
  </si>
  <si>
    <t>sōu</t>
  </si>
  <si>
    <t>纸</t>
  </si>
  <si>
    <t>zhǐ</t>
  </si>
  <si>
    <t>就</t>
  </si>
  <si>
    <t>jiù</t>
  </si>
  <si>
    <t>军舰</t>
  </si>
  <si>
    <t>jūnjiàn</t>
  </si>
  <si>
    <t>文</t>
  </si>
  <si>
    <t>wén</t>
  </si>
  <si>
    <t>京</t>
  </si>
  <si>
    <t>jīnɡ</t>
  </si>
  <si>
    <t>稻</t>
  </si>
  <si>
    <t>dào</t>
  </si>
  <si>
    <t>shùxué</t>
  </si>
  <si>
    <t>安</t>
  </si>
  <si>
    <t>ān</t>
  </si>
  <si>
    <t>园</t>
  </si>
  <si>
    <t>yuán</t>
  </si>
  <si>
    <t>音乐</t>
  </si>
  <si>
    <t>yīnyuè</t>
  </si>
  <si>
    <t>广</t>
  </si>
  <si>
    <t>ɡuǎnɡ</t>
  </si>
  <si>
    <t>翠</t>
  </si>
  <si>
    <t>cuì</t>
  </si>
  <si>
    <t>非常</t>
  </si>
  <si>
    <t>fēichánɡ</t>
  </si>
  <si>
    <t>队</t>
  </si>
  <si>
    <t>妹</t>
  </si>
  <si>
    <t>mèi</t>
  </si>
  <si>
    <t>Unit 3</t>
  </si>
  <si>
    <t>第三单元</t>
  </si>
  <si>
    <t>壮观</t>
  </si>
  <si>
    <t>zhuànɡɡuān</t>
  </si>
  <si>
    <t>铜号</t>
  </si>
  <si>
    <t>tónɡhào</t>
  </si>
  <si>
    <t>奶</t>
  </si>
  <si>
    <t>nǎi</t>
  </si>
  <si>
    <t>接</t>
  </si>
  <si>
    <t>jiē</t>
  </si>
  <si>
    <t>梧桐</t>
  </si>
  <si>
    <t>wútónɡ</t>
  </si>
  <si>
    <t>xiǎo</t>
  </si>
  <si>
    <t>觉</t>
  </si>
  <si>
    <t>掌</t>
  </si>
  <si>
    <t>zhǎnɡ</t>
  </si>
  <si>
    <t>桥</t>
  </si>
  <si>
    <t>qiáo</t>
  </si>
  <si>
    <t>再</t>
  </si>
  <si>
    <t>zài</t>
  </si>
  <si>
    <t>枫</t>
  </si>
  <si>
    <t>台</t>
  </si>
  <si>
    <t>tái</t>
  </si>
  <si>
    <t>做</t>
  </si>
  <si>
    <t>松柏</t>
  </si>
  <si>
    <t>sōnɡbǎi</t>
  </si>
  <si>
    <t>雪</t>
  </si>
  <si>
    <t>xuě</t>
  </si>
  <si>
    <t>各种</t>
  </si>
  <si>
    <t>ɡèzhǒnɡ</t>
  </si>
  <si>
    <t>装</t>
  </si>
  <si>
    <t>zhuānɡ</t>
  </si>
  <si>
    <t>儿</t>
  </si>
  <si>
    <t>ér</t>
  </si>
  <si>
    <t>样</t>
  </si>
  <si>
    <t>yànɡ</t>
  </si>
  <si>
    <t>桦</t>
  </si>
  <si>
    <t>白</t>
  </si>
  <si>
    <t>bái</t>
  </si>
  <si>
    <t>伙伴</t>
  </si>
  <si>
    <t>huǒbàn</t>
  </si>
  <si>
    <t>耐</t>
  </si>
  <si>
    <t>nài</t>
  </si>
  <si>
    <t>草</t>
  </si>
  <si>
    <t>cǎo</t>
  </si>
  <si>
    <t>却</t>
  </si>
  <si>
    <t>què</t>
  </si>
  <si>
    <t>守</t>
  </si>
  <si>
    <t>家</t>
  </si>
  <si>
    <t>jiā</t>
  </si>
  <si>
    <t>也</t>
  </si>
  <si>
    <t>yě</t>
  </si>
  <si>
    <t>疆</t>
  </si>
  <si>
    <t>jiānɡ</t>
  </si>
  <si>
    <t>是</t>
  </si>
  <si>
    <t>shì</t>
  </si>
  <si>
    <t>趣</t>
  </si>
  <si>
    <t>qù</t>
  </si>
  <si>
    <t>银</t>
  </si>
  <si>
    <t>yín</t>
  </si>
  <si>
    <t>车</t>
  </si>
  <si>
    <t>chē</t>
  </si>
  <si>
    <t>这</t>
  </si>
  <si>
    <t>zhè</t>
  </si>
  <si>
    <t>杉</t>
  </si>
  <si>
    <t>路灯</t>
  </si>
  <si>
    <t>lùdēnɡ</t>
  </si>
  <si>
    <t>太阳</t>
  </si>
  <si>
    <t>tàiyánɡ</t>
  </si>
  <si>
    <t>化</t>
  </si>
  <si>
    <t>走</t>
  </si>
  <si>
    <t>zǒu</t>
  </si>
  <si>
    <t>道</t>
  </si>
  <si>
    <t>桂</t>
  </si>
  <si>
    <t>ɡuì</t>
  </si>
  <si>
    <t>送</t>
  </si>
  <si>
    <t>sònɡ</t>
  </si>
  <si>
    <t>世界</t>
  </si>
  <si>
    <t>shìjiè</t>
  </si>
  <si>
    <t>秋</t>
  </si>
  <si>
    <t>qiū</t>
  </si>
  <si>
    <t>Unit 4</t>
  </si>
  <si>
    <t>第四单元</t>
  </si>
  <si>
    <t>忙</t>
  </si>
  <si>
    <t>mánɡ</t>
  </si>
  <si>
    <t>孔雀</t>
  </si>
  <si>
    <t>kǒnɡquè</t>
  </si>
  <si>
    <t>气</t>
  </si>
  <si>
    <t>qì</t>
  </si>
  <si>
    <t>尝</t>
  </si>
  <si>
    <t>chánɡ</t>
  </si>
  <si>
    <t>锦</t>
  </si>
  <si>
    <t>jǐn</t>
  </si>
  <si>
    <t>了</t>
  </si>
  <si>
    <t>le</t>
  </si>
  <si>
    <t>香甜</t>
  </si>
  <si>
    <t>xiānɡtián</t>
  </si>
  <si>
    <t>雄鹰</t>
  </si>
  <si>
    <t>xiónɡyīnɡ</t>
  </si>
  <si>
    <t>树叶</t>
  </si>
  <si>
    <t>shùyè</t>
  </si>
  <si>
    <t>温暖</t>
  </si>
  <si>
    <t>wēnnuǎn</t>
  </si>
  <si>
    <t>翔</t>
  </si>
  <si>
    <t>xiánɡ</t>
  </si>
  <si>
    <t>片</t>
  </si>
  <si>
    <t>piàn</t>
  </si>
  <si>
    <t>该</t>
  </si>
  <si>
    <t>ɡāi</t>
  </si>
  <si>
    <t>雁</t>
  </si>
  <si>
    <t>yàn</t>
  </si>
  <si>
    <t>dà</t>
  </si>
  <si>
    <t>颜</t>
  </si>
  <si>
    <t>丛</t>
  </si>
  <si>
    <t>cónɡ</t>
  </si>
  <si>
    <t>飞</t>
  </si>
  <si>
    <t>fēi</t>
  </si>
  <si>
    <t>因</t>
  </si>
  <si>
    <t>深</t>
  </si>
  <si>
    <t>shēn</t>
  </si>
  <si>
    <t>会</t>
  </si>
  <si>
    <t>huì</t>
  </si>
  <si>
    <t>辆</t>
  </si>
  <si>
    <t>liànɡ</t>
  </si>
  <si>
    <t>猛</t>
  </si>
  <si>
    <t>měnɡ</t>
  </si>
  <si>
    <t>个</t>
  </si>
  <si>
    <t>ɡè</t>
  </si>
  <si>
    <t>匹</t>
  </si>
  <si>
    <t>pǐ</t>
  </si>
  <si>
    <t>灵</t>
  </si>
  <si>
    <t>línɡ</t>
  </si>
  <si>
    <t>的</t>
  </si>
  <si>
    <t>de</t>
  </si>
  <si>
    <t>册</t>
  </si>
  <si>
    <t>cè</t>
  </si>
  <si>
    <t>休</t>
  </si>
  <si>
    <t>xiū</t>
  </si>
  <si>
    <t>船</t>
  </si>
  <si>
    <t>chuán</t>
  </si>
  <si>
    <t>支</t>
  </si>
  <si>
    <t>zhī</t>
  </si>
  <si>
    <t>季</t>
  </si>
  <si>
    <t>jì</t>
  </si>
  <si>
    <t>两头</t>
  </si>
  <si>
    <t>liǎnɡtóu</t>
  </si>
  <si>
    <t>铅</t>
  </si>
  <si>
    <t>qiān</t>
  </si>
  <si>
    <t>蝴蝶</t>
  </si>
  <si>
    <t>húdié</t>
  </si>
  <si>
    <t>在</t>
  </si>
  <si>
    <t>棵</t>
  </si>
  <si>
    <t>kē</t>
  </si>
  <si>
    <t>麦苗</t>
  </si>
  <si>
    <t>màimiáo</t>
  </si>
  <si>
    <t>里</t>
  </si>
  <si>
    <t>架</t>
  </si>
  <si>
    <t>jià</t>
  </si>
  <si>
    <t>桑</t>
  </si>
  <si>
    <t>sānɡ</t>
  </si>
  <si>
    <t>看见</t>
  </si>
  <si>
    <t>kànjiàn</t>
  </si>
  <si>
    <t>肥</t>
  </si>
  <si>
    <t>féi</t>
  </si>
  <si>
    <t>闪</t>
  </si>
  <si>
    <t>shǎn</t>
  </si>
  <si>
    <t>块</t>
  </si>
  <si>
    <t>kuài</t>
  </si>
  <si>
    <t>识字表3</t>
  </si>
  <si>
    <t>农</t>
  </si>
  <si>
    <t>nónɡ</t>
  </si>
  <si>
    <t>星</t>
  </si>
  <si>
    <t>xīnɡ</t>
  </si>
  <si>
    <t>捉</t>
  </si>
  <si>
    <t>归</t>
  </si>
  <si>
    <t>江南</t>
  </si>
  <si>
    <t>jiānɡnán</t>
  </si>
  <si>
    <t>急</t>
  </si>
  <si>
    <t>戴</t>
  </si>
  <si>
    <t>dài</t>
  </si>
  <si>
    <t>可</t>
  </si>
  <si>
    <t>kě</t>
  </si>
  <si>
    <t>直</t>
  </si>
  <si>
    <t>场</t>
  </si>
  <si>
    <t xml:space="preserve">chánɡ </t>
  </si>
  <si>
    <t>采莲</t>
  </si>
  <si>
    <t>cǎilián</t>
  </si>
  <si>
    <t>河</t>
  </si>
  <si>
    <t>谷粒</t>
  </si>
  <si>
    <t>ɡǔlì</t>
  </si>
  <si>
    <t>鱼</t>
  </si>
  <si>
    <t>yú</t>
  </si>
  <si>
    <t>行</t>
  </si>
  <si>
    <t>hánɡ</t>
  </si>
  <si>
    <t>虽</t>
  </si>
  <si>
    <t>suī</t>
  </si>
  <si>
    <t>东</t>
  </si>
  <si>
    <t>dōnɡ</t>
  </si>
  <si>
    <t>死</t>
  </si>
  <si>
    <t>sǐ</t>
  </si>
  <si>
    <t>辛苦</t>
  </si>
  <si>
    <t>xīnkǔ</t>
  </si>
  <si>
    <t>西</t>
  </si>
  <si>
    <t>信</t>
  </si>
  <si>
    <t>xìn</t>
  </si>
  <si>
    <t>liǎo</t>
  </si>
  <si>
    <t>北</t>
  </si>
  <si>
    <t>běi</t>
  </si>
  <si>
    <t>跟</t>
  </si>
  <si>
    <t>ɡēn</t>
  </si>
  <si>
    <t>葡萄</t>
  </si>
  <si>
    <t>pútáo</t>
  </si>
  <si>
    <t>尖</t>
  </si>
  <si>
    <t>jiān</t>
  </si>
  <si>
    <t>忽</t>
  </si>
  <si>
    <t>hū</t>
  </si>
  <si>
    <t>紫</t>
  </si>
  <si>
    <t>zǐ</t>
  </si>
  <si>
    <t>说</t>
  </si>
  <si>
    <t>shuō</t>
  </si>
  <si>
    <t>喊</t>
  </si>
  <si>
    <t>hǎn</t>
  </si>
  <si>
    <t>狐狸</t>
  </si>
  <si>
    <t>húlí</t>
  </si>
  <si>
    <t>春</t>
  </si>
  <si>
    <t>chūn</t>
  </si>
  <si>
    <t>身</t>
  </si>
  <si>
    <t>笨</t>
  </si>
  <si>
    <t>bèn</t>
  </si>
  <si>
    <t>青蛙</t>
  </si>
  <si>
    <t>qīnɡwā</t>
  </si>
  <si>
    <t>只</t>
  </si>
  <si>
    <t>酸</t>
  </si>
  <si>
    <t>suān</t>
  </si>
  <si>
    <t>夏</t>
  </si>
  <si>
    <t>xià</t>
  </si>
  <si>
    <t>窝</t>
  </si>
  <si>
    <t>wō</t>
  </si>
  <si>
    <t>弯</t>
  </si>
  <si>
    <t>wān</t>
  </si>
  <si>
    <t>孤单</t>
  </si>
  <si>
    <t>ɡūdān</t>
  </si>
  <si>
    <t>曹</t>
  </si>
  <si>
    <t>cáo</t>
  </si>
  <si>
    <t>皮</t>
  </si>
  <si>
    <t>pí</t>
  </si>
  <si>
    <t>种</t>
  </si>
  <si>
    <t>zhǒnɡ</t>
  </si>
  <si>
    <t>称</t>
  </si>
  <si>
    <t>chēnɡ</t>
  </si>
  <si>
    <t>都</t>
  </si>
  <si>
    <t>dōu</t>
  </si>
  <si>
    <t>员</t>
  </si>
  <si>
    <t>冬</t>
  </si>
  <si>
    <t>邻居</t>
  </si>
  <si>
    <t>línjū</t>
  </si>
  <si>
    <t>根</t>
  </si>
  <si>
    <t>男女</t>
  </si>
  <si>
    <t>nánnǚ</t>
  </si>
  <si>
    <t>招呼</t>
  </si>
  <si>
    <t>zhāohu</t>
  </si>
  <si>
    <t>柱</t>
  </si>
  <si>
    <t>zhù</t>
  </si>
  <si>
    <t>开关</t>
  </si>
  <si>
    <t>kāiɡuān</t>
  </si>
  <si>
    <t>静</t>
  </si>
  <si>
    <t>jìnɡ</t>
  </si>
  <si>
    <t>议论</t>
  </si>
  <si>
    <t>yìlùn</t>
  </si>
  <si>
    <t>正反</t>
  </si>
  <si>
    <t>zhènɡfǎn</t>
  </si>
  <si>
    <t>乐</t>
  </si>
  <si>
    <t>lè</t>
  </si>
  <si>
    <t>重</t>
  </si>
  <si>
    <t>zhònɡ</t>
  </si>
  <si>
    <t>怎</t>
  </si>
  <si>
    <t>zěn</t>
  </si>
  <si>
    <t>杆</t>
  </si>
  <si>
    <t>ɡǎn</t>
  </si>
  <si>
    <t>远</t>
  </si>
  <si>
    <t>yuǎn</t>
  </si>
  <si>
    <t>Unit 5</t>
  </si>
  <si>
    <t>第五单元</t>
  </si>
  <si>
    <t>独</t>
  </si>
  <si>
    <t>dú</t>
  </si>
  <si>
    <t>秤</t>
  </si>
  <si>
    <t>chènɡ</t>
  </si>
  <si>
    <t>有</t>
  </si>
  <si>
    <t>yǒu</t>
  </si>
  <si>
    <t>跳绳</t>
  </si>
  <si>
    <t>tiàoshénɡ</t>
  </si>
  <si>
    <t>砍</t>
  </si>
  <si>
    <t>kǎn</t>
  </si>
  <si>
    <t>色</t>
  </si>
  <si>
    <t>sè</t>
  </si>
  <si>
    <t>讲</t>
  </si>
  <si>
    <t>jiǎnɡ</t>
  </si>
  <si>
    <t>线</t>
  </si>
  <si>
    <t>xiàn</t>
  </si>
  <si>
    <t>近</t>
  </si>
  <si>
    <t>jìn</t>
  </si>
  <si>
    <t>止</t>
  </si>
  <si>
    <t>听</t>
  </si>
  <si>
    <t>tīnɡ</t>
  </si>
  <si>
    <t>羽</t>
  </si>
  <si>
    <t>量</t>
  </si>
  <si>
    <t>无</t>
  </si>
  <si>
    <t>球</t>
  </si>
  <si>
    <t>qiú</t>
  </si>
  <si>
    <t>玲</t>
  </si>
  <si>
    <t>声</t>
  </si>
  <si>
    <t>shēnɡ</t>
  </si>
  <si>
    <t>戏</t>
  </si>
  <si>
    <t>xì</t>
  </si>
  <si>
    <t>详</t>
  </si>
  <si>
    <t>去</t>
  </si>
  <si>
    <t>排</t>
  </si>
  <si>
    <t>pái</t>
  </si>
  <si>
    <t>幅</t>
  </si>
  <si>
    <t>fú</t>
  </si>
  <si>
    <t>还</t>
  </si>
  <si>
    <t>hái</t>
  </si>
  <si>
    <t>篮</t>
  </si>
  <si>
    <t>lán</t>
  </si>
  <si>
    <t>评奖</t>
  </si>
  <si>
    <t>pínɡjiǎnɡ</t>
  </si>
  <si>
    <t>来</t>
  </si>
  <si>
    <t>lái</t>
  </si>
  <si>
    <t>连</t>
  </si>
  <si>
    <t>lián</t>
  </si>
  <si>
    <t>催</t>
  </si>
  <si>
    <t>cuī</t>
  </si>
  <si>
    <t>多少</t>
  </si>
  <si>
    <t>duōshǎo</t>
  </si>
  <si>
    <t>运</t>
  </si>
  <si>
    <t>yùn</t>
  </si>
  <si>
    <t>脏</t>
  </si>
  <si>
    <t>zānɡ</t>
  </si>
  <si>
    <t>黄牛</t>
  </si>
  <si>
    <t>huánɡniú</t>
  </si>
  <si>
    <t>伤</t>
  </si>
  <si>
    <t>shānɡ</t>
  </si>
  <si>
    <t>夜</t>
  </si>
  <si>
    <t>yè</t>
  </si>
  <si>
    <t>识字表4</t>
  </si>
  <si>
    <t>报</t>
  </si>
  <si>
    <t>bào</t>
  </si>
  <si>
    <t>猫</t>
  </si>
  <si>
    <t>māo</t>
  </si>
  <si>
    <t>思</t>
  </si>
  <si>
    <t>sī</t>
  </si>
  <si>
    <t>另</t>
  </si>
  <si>
    <t>边</t>
  </si>
  <si>
    <t>biān</t>
  </si>
  <si>
    <t>床</t>
  </si>
  <si>
    <t>chuánɡ</t>
  </si>
  <si>
    <t>及</t>
  </si>
  <si>
    <t>鸭</t>
  </si>
  <si>
    <t>yā</t>
  </si>
  <si>
    <t>光</t>
  </si>
  <si>
    <t>ɡuānɡ</t>
  </si>
  <si>
    <t>懒</t>
  </si>
  <si>
    <t>lǎn</t>
  </si>
  <si>
    <t>苹果</t>
  </si>
  <si>
    <t>pínɡɡuǒ</t>
  </si>
  <si>
    <t>疑</t>
  </si>
  <si>
    <t>yí</t>
  </si>
  <si>
    <t>并</t>
  </si>
  <si>
    <t>杏</t>
  </si>
  <si>
    <t>xìnɡ</t>
  </si>
  <si>
    <t>举</t>
  </si>
  <si>
    <t>jǔ</t>
  </si>
  <si>
    <t>糟</t>
  </si>
  <si>
    <t>zāo</t>
  </si>
  <si>
    <t>桃</t>
  </si>
  <si>
    <t>táo</t>
  </si>
  <si>
    <t>望</t>
  </si>
  <si>
    <t>肯</t>
  </si>
  <si>
    <t>kěn</t>
  </si>
  <si>
    <t>书包</t>
  </si>
  <si>
    <t>shūbāo</t>
  </si>
  <si>
    <t>低</t>
  </si>
  <si>
    <t>封</t>
  </si>
  <si>
    <t>尺</t>
  </si>
  <si>
    <t>chǐ</t>
  </si>
  <si>
    <t>故</t>
  </si>
  <si>
    <t>ɡù</t>
  </si>
  <si>
    <t>削</t>
  </si>
  <si>
    <t>xiāo</t>
  </si>
  <si>
    <t>作业本</t>
  </si>
  <si>
    <t>zuòyèběn</t>
  </si>
  <si>
    <t>胆敢</t>
  </si>
  <si>
    <t>dǎnɡǎn</t>
  </si>
  <si>
    <t>锅</t>
  </si>
  <si>
    <t>ɡuō</t>
  </si>
  <si>
    <t>笔</t>
  </si>
  <si>
    <t>bǐ</t>
  </si>
  <si>
    <t>往</t>
  </si>
  <si>
    <t>wǎnɡ</t>
  </si>
  <si>
    <t>朝</t>
  </si>
  <si>
    <t>cháo</t>
  </si>
  <si>
    <t>刀</t>
  </si>
  <si>
    <t>dāo</t>
  </si>
  <si>
    <t>外</t>
  </si>
  <si>
    <t>wài</t>
  </si>
  <si>
    <t>始</t>
  </si>
  <si>
    <t>shǐ</t>
  </si>
  <si>
    <t>课</t>
  </si>
  <si>
    <t>kè</t>
  </si>
  <si>
    <t>勇</t>
  </si>
  <si>
    <t>yǒnɡ</t>
  </si>
  <si>
    <t>刮</t>
  </si>
  <si>
    <t>ɡuā</t>
  </si>
  <si>
    <t>早</t>
  </si>
  <si>
    <t>zǎo</t>
  </si>
  <si>
    <t>窗</t>
  </si>
  <si>
    <t>chuānɡ</t>
  </si>
  <si>
    <t>胡</t>
  </si>
  <si>
    <t>校</t>
  </si>
  <si>
    <t>xiào</t>
  </si>
  <si>
    <t>乱</t>
  </si>
  <si>
    <t>luàn</t>
  </si>
  <si>
    <t>修</t>
  </si>
  <si>
    <t>明</t>
  </si>
  <si>
    <t>mínɡ</t>
  </si>
  <si>
    <t>偏</t>
  </si>
  <si>
    <t>piān</t>
  </si>
  <si>
    <t>冷</t>
  </si>
  <si>
    <t>lěnɡ</t>
  </si>
  <si>
    <t>力</t>
  </si>
  <si>
    <t>lì</t>
  </si>
  <si>
    <t>散</t>
  </si>
  <si>
    <t>sàn</t>
  </si>
  <si>
    <t>肩</t>
  </si>
  <si>
    <t>尘</t>
  </si>
  <si>
    <t>chén</t>
  </si>
  <si>
    <t>原</t>
  </si>
  <si>
    <t>团</t>
  </si>
  <si>
    <t>tuán</t>
  </si>
  <si>
    <t>从</t>
  </si>
  <si>
    <t>像</t>
  </si>
  <si>
    <t>xiànɡ</t>
  </si>
  <si>
    <t>众</t>
  </si>
  <si>
    <t>微</t>
  </si>
  <si>
    <t>wēi</t>
  </si>
  <si>
    <t>完</t>
  </si>
  <si>
    <t>wán</t>
  </si>
  <si>
    <t>双</t>
  </si>
  <si>
    <t>端</t>
  </si>
  <si>
    <t>duān</t>
  </si>
  <si>
    <t>希</t>
  </si>
  <si>
    <t>木</t>
  </si>
  <si>
    <t>粽</t>
  </si>
  <si>
    <t>zònɡ</t>
  </si>
  <si>
    <t>期</t>
  </si>
  <si>
    <t>林</t>
  </si>
  <si>
    <t>lín</t>
  </si>
  <si>
    <t>节</t>
  </si>
  <si>
    <t>jié</t>
  </si>
  <si>
    <t>结束</t>
  </si>
  <si>
    <t>jiéshù</t>
  </si>
  <si>
    <t>森</t>
  </si>
  <si>
    <t>sēn</t>
  </si>
  <si>
    <t>总</t>
  </si>
  <si>
    <t>zǒnɡ</t>
  </si>
  <si>
    <t>鲜</t>
  </si>
  <si>
    <t>xiān</t>
  </si>
  <si>
    <t>条</t>
  </si>
  <si>
    <t>tiáo</t>
  </si>
  <si>
    <t>米</t>
  </si>
  <si>
    <t>mǐ</t>
  </si>
  <si>
    <t>哄</t>
  </si>
  <si>
    <t>hǒnɡ</t>
  </si>
  <si>
    <t>心</t>
  </si>
  <si>
    <t>xīn</t>
  </si>
  <si>
    <t>间</t>
  </si>
  <si>
    <t>先</t>
  </si>
  <si>
    <t>升国旗</t>
  </si>
  <si>
    <t>shenɡɡuóqí</t>
  </si>
  <si>
    <t>分</t>
  </si>
  <si>
    <t>梦</t>
  </si>
  <si>
    <t>mènɡ</t>
  </si>
  <si>
    <t>zhōnɡ</t>
  </si>
  <si>
    <t>豆</t>
  </si>
  <si>
    <t>dòu</t>
  </si>
  <si>
    <t>闭</t>
  </si>
  <si>
    <t>bì</t>
  </si>
  <si>
    <t>红</t>
  </si>
  <si>
    <t>hónɡ</t>
  </si>
  <si>
    <t>肉</t>
  </si>
  <si>
    <t>ròu</t>
  </si>
  <si>
    <t>紧</t>
  </si>
  <si>
    <t>歌</t>
  </si>
  <si>
    <t>ɡē</t>
  </si>
  <si>
    <t>带</t>
  </si>
  <si>
    <t>润</t>
  </si>
  <si>
    <t>rùn</t>
  </si>
  <si>
    <t>起立</t>
  </si>
  <si>
    <t>qǐlì</t>
  </si>
  <si>
    <t>知</t>
  </si>
  <si>
    <t>等</t>
  </si>
  <si>
    <t>děnɡ</t>
  </si>
  <si>
    <t>么</t>
  </si>
  <si>
    <t>me</t>
  </si>
  <si>
    <t>据</t>
  </si>
  <si>
    <t>jù</t>
  </si>
  <si>
    <t>累</t>
  </si>
  <si>
    <t>lèi</t>
  </si>
  <si>
    <t>美丽</t>
  </si>
  <si>
    <t>měilì</t>
  </si>
  <si>
    <t>念</t>
  </si>
  <si>
    <t>niàn</t>
  </si>
  <si>
    <t>吸</t>
  </si>
  <si>
    <t>午</t>
  </si>
  <si>
    <t>虹</t>
  </si>
  <si>
    <t>发</t>
  </si>
  <si>
    <t>fà</t>
  </si>
  <si>
    <t>晚</t>
  </si>
  <si>
    <t>wǎn</t>
  </si>
  <si>
    <t>座</t>
  </si>
  <si>
    <t>粘</t>
  </si>
  <si>
    <t>zhān</t>
  </si>
  <si>
    <t>昨</t>
  </si>
  <si>
    <t>zuó</t>
  </si>
  <si>
    <t>浇</t>
  </si>
  <si>
    <t>汗</t>
  </si>
  <si>
    <t>hàn</t>
  </si>
  <si>
    <t>今年</t>
  </si>
  <si>
    <t>jīnnián</t>
  </si>
  <si>
    <t>提</t>
  </si>
  <si>
    <t>tí</t>
  </si>
  <si>
    <t>额</t>
  </si>
  <si>
    <t>é</t>
  </si>
  <si>
    <t>洒</t>
  </si>
  <si>
    <t>sǎ</t>
  </si>
  <si>
    <t>沙</t>
  </si>
  <si>
    <t>shā</t>
  </si>
  <si>
    <t>影</t>
  </si>
  <si>
    <t>yǐnɡ</t>
  </si>
  <si>
    <t>Unit 6</t>
  </si>
  <si>
    <t>第六单元</t>
  </si>
  <si>
    <t>挑</t>
  </si>
  <si>
    <t>tiāo</t>
  </si>
  <si>
    <t>乏</t>
  </si>
  <si>
    <t>fá</t>
  </si>
  <si>
    <t>前后</t>
  </si>
  <si>
    <t>qiánhòu</t>
  </si>
  <si>
    <t>兴</t>
  </si>
  <si>
    <t>弹钢琴</t>
  </si>
  <si>
    <t>tánɡānɡqín</t>
  </si>
  <si>
    <t>黑狗</t>
  </si>
  <si>
    <t>hēiɡǒu</t>
  </si>
  <si>
    <t>镜</t>
  </si>
  <si>
    <t>练</t>
  </si>
  <si>
    <t>liàn</t>
  </si>
  <si>
    <t>左右</t>
  </si>
  <si>
    <t>zuǒyòu</t>
  </si>
  <si>
    <t>拿</t>
  </si>
  <si>
    <t>ná</t>
  </si>
  <si>
    <t>捏</t>
  </si>
  <si>
    <t>niē</t>
  </si>
  <si>
    <t>它</t>
  </si>
  <si>
    <t>照</t>
  </si>
  <si>
    <t>泥</t>
  </si>
  <si>
    <t>ní</t>
  </si>
  <si>
    <t>好朋友</t>
  </si>
  <si>
    <t>hǎopénɡyǒu</t>
  </si>
  <si>
    <t>千</t>
  </si>
  <si>
    <t>滚</t>
  </si>
  <si>
    <t>ɡǔn</t>
  </si>
  <si>
    <t>比</t>
  </si>
  <si>
    <t>裙</t>
  </si>
  <si>
    <t>qún</t>
  </si>
  <si>
    <t>铁环</t>
  </si>
  <si>
    <t>tiěhuán</t>
  </si>
  <si>
    <t>尾巴</t>
  </si>
  <si>
    <t>wěibā</t>
  </si>
  <si>
    <t>眉</t>
  </si>
  <si>
    <t>méi</t>
  </si>
  <si>
    <t>荡</t>
  </si>
  <si>
    <t>dànɡ</t>
  </si>
  <si>
    <t>谁</t>
  </si>
  <si>
    <t>shuí</t>
  </si>
  <si>
    <t>鼻</t>
  </si>
  <si>
    <t>bí</t>
  </si>
  <si>
    <t>滑</t>
  </si>
  <si>
    <t>huá</t>
  </si>
  <si>
    <t>长短</t>
  </si>
  <si>
    <t>chánɡduǎn</t>
  </si>
  <si>
    <t>嘴</t>
  </si>
  <si>
    <t>zuǐ</t>
  </si>
  <si>
    <t>梯</t>
  </si>
  <si>
    <t>tī</t>
  </si>
  <si>
    <t>把</t>
  </si>
  <si>
    <t>bǎ</t>
  </si>
  <si>
    <t>脖</t>
  </si>
  <si>
    <t>bó</t>
  </si>
  <si>
    <t>伞</t>
  </si>
  <si>
    <t>sǎn</t>
  </si>
  <si>
    <t>臂</t>
  </si>
  <si>
    <t>依</t>
  </si>
  <si>
    <t>兔</t>
  </si>
  <si>
    <t>tù</t>
  </si>
  <si>
    <t>肚</t>
  </si>
  <si>
    <t>dù</t>
  </si>
  <si>
    <t>尽</t>
  </si>
  <si>
    <t>最</t>
  </si>
  <si>
    <t>zuì</t>
  </si>
  <si>
    <t>腿脚</t>
  </si>
  <si>
    <t>tuǐjiǎo</t>
  </si>
  <si>
    <t>欲</t>
  </si>
  <si>
    <t>yù</t>
  </si>
  <si>
    <t>公</t>
  </si>
  <si>
    <t>ɡōnɡ</t>
  </si>
  <si>
    <t>穷</t>
  </si>
  <si>
    <t>qiónɡ</t>
  </si>
  <si>
    <t>写诗</t>
  </si>
  <si>
    <t>xiěshī</t>
  </si>
  <si>
    <t>蜻蜓</t>
  </si>
  <si>
    <t>qīnɡtínɡ</t>
  </si>
  <si>
    <t>识字表5</t>
  </si>
  <si>
    <t>层</t>
  </si>
  <si>
    <t>cénɡ</t>
  </si>
  <si>
    <t>点</t>
  </si>
  <si>
    <t>diǎn</t>
  </si>
  <si>
    <t>迷</t>
  </si>
  <si>
    <t>mí</t>
  </si>
  <si>
    <t>瀑布</t>
  </si>
  <si>
    <t>pùbù</t>
  </si>
  <si>
    <t>要</t>
  </si>
  <si>
    <t>yào</t>
  </si>
  <si>
    <t>藏</t>
  </si>
  <si>
    <t>cánɡ</t>
  </si>
  <si>
    <t>炉</t>
  </si>
  <si>
    <t>lú</t>
  </si>
  <si>
    <t>过</t>
  </si>
  <si>
    <t>ɡuò</t>
  </si>
  <si>
    <t>造</t>
  </si>
  <si>
    <t>zào</t>
  </si>
  <si>
    <t>烟</t>
  </si>
  <si>
    <t>yān</t>
  </si>
  <si>
    <t>给</t>
  </si>
  <si>
    <t>ɡěi</t>
  </si>
  <si>
    <t>蚂蚁</t>
  </si>
  <si>
    <t>mǎyǐ</t>
  </si>
  <si>
    <t>遥</t>
  </si>
  <si>
    <t>yáo</t>
  </si>
  <si>
    <t>当</t>
  </si>
  <si>
    <t>dānɡ</t>
  </si>
  <si>
    <t>食</t>
  </si>
  <si>
    <t>川</t>
  </si>
  <si>
    <t>chuān</t>
  </si>
  <si>
    <t>串</t>
  </si>
  <si>
    <t>chuàn</t>
  </si>
  <si>
    <t>粮</t>
  </si>
  <si>
    <t>liánɡ</t>
  </si>
  <si>
    <t>闻名</t>
  </si>
  <si>
    <t>wénmínɡ</t>
  </si>
  <si>
    <t>们</t>
  </si>
  <si>
    <t>men</t>
  </si>
  <si>
    <t>蜘蛛网</t>
  </si>
  <si>
    <t>zhīzhūwǎnɡ</t>
  </si>
  <si>
    <t>景区</t>
  </si>
  <si>
    <t>jǐnɡqū</t>
  </si>
  <si>
    <t>以</t>
  </si>
  <si>
    <t>yǐ</t>
  </si>
  <si>
    <t>圆</t>
  </si>
  <si>
    <t>省</t>
  </si>
  <si>
    <t>shěnɡ</t>
  </si>
  <si>
    <t>成</t>
  </si>
  <si>
    <t>chénɡ</t>
  </si>
  <si>
    <t>严寒</t>
  </si>
  <si>
    <t>yánhán</t>
  </si>
  <si>
    <t>部</t>
  </si>
  <si>
    <t>数</t>
  </si>
  <si>
    <t>shǔ</t>
  </si>
  <si>
    <t>酷暑</t>
  </si>
  <si>
    <t>kùshǔ</t>
  </si>
  <si>
    <t>秀</t>
  </si>
  <si>
    <t>xiù</t>
  </si>
  <si>
    <t>彩</t>
  </si>
  <si>
    <t>cǎi</t>
  </si>
  <si>
    <t>凉</t>
  </si>
  <si>
    <t>尤其</t>
  </si>
  <si>
    <t>yóuqí</t>
  </si>
  <si>
    <t>半</t>
  </si>
  <si>
    <t>bàn</t>
  </si>
  <si>
    <t>晨</t>
  </si>
  <si>
    <t>仙</t>
  </si>
  <si>
    <t>空</t>
  </si>
  <si>
    <t>kōnɡ</t>
  </si>
  <si>
    <t>细</t>
  </si>
  <si>
    <t>巨</t>
  </si>
  <si>
    <t>问</t>
  </si>
  <si>
    <t>wèn</t>
  </si>
  <si>
    <t>朝霞</t>
  </si>
  <si>
    <t>zhāoxiá</t>
  </si>
  <si>
    <t>位</t>
  </si>
  <si>
    <t>wèi</t>
  </si>
  <si>
    <t>到</t>
  </si>
  <si>
    <t>夕</t>
  </si>
  <si>
    <t>dū</t>
  </si>
  <si>
    <t>方</t>
  </si>
  <si>
    <t>fānɡ</t>
  </si>
  <si>
    <t>杨</t>
  </si>
  <si>
    <t>著</t>
  </si>
  <si>
    <t>没</t>
  </si>
  <si>
    <t>操场</t>
  </si>
  <si>
    <t>cāochǎnɡ</t>
  </si>
  <si>
    <t>形状</t>
  </si>
  <si>
    <t>xínɡzhuànɡ</t>
  </si>
  <si>
    <t>更</t>
  </si>
  <si>
    <t>ɡènɡ</t>
  </si>
  <si>
    <t>拔</t>
  </si>
  <si>
    <t>bá</t>
  </si>
  <si>
    <t>潭</t>
  </si>
  <si>
    <t>tán</t>
  </si>
  <si>
    <t>绿</t>
  </si>
  <si>
    <t>lǜ</t>
  </si>
  <si>
    <t>拍</t>
  </si>
  <si>
    <t>pāi</t>
  </si>
  <si>
    <t>湾</t>
  </si>
  <si>
    <t>出</t>
  </si>
  <si>
    <t>chū</t>
  </si>
  <si>
    <t>跑</t>
  </si>
  <si>
    <t>pǎo</t>
  </si>
  <si>
    <t>湖</t>
  </si>
  <si>
    <t>长</t>
  </si>
  <si>
    <t>踢</t>
  </si>
  <si>
    <t>绕</t>
  </si>
  <si>
    <t>rào</t>
  </si>
  <si>
    <t>铃</t>
  </si>
  <si>
    <t>茂盛</t>
  </si>
  <si>
    <t>màoshènɡ</t>
  </si>
  <si>
    <t>睡</t>
  </si>
  <si>
    <t>shuì</t>
  </si>
  <si>
    <t>Unit 7</t>
  </si>
  <si>
    <t>第七单元</t>
  </si>
  <si>
    <t>热闹</t>
  </si>
  <si>
    <t>rènɑo</t>
  </si>
  <si>
    <t>围</t>
  </si>
  <si>
    <t>那</t>
  </si>
  <si>
    <t>nà</t>
  </si>
  <si>
    <t>锻炼</t>
  </si>
  <si>
    <t>duànliàn</t>
  </si>
  <si>
    <t>胜</t>
  </si>
  <si>
    <t>shènɡ</t>
  </si>
  <si>
    <t>海</t>
  </si>
  <si>
    <t>hǎi</t>
  </si>
  <si>
    <t>体</t>
  </si>
  <si>
    <t>tǐ</t>
  </si>
  <si>
    <t>央</t>
  </si>
  <si>
    <t>yānɡ</t>
  </si>
  <si>
    <t>真</t>
  </si>
  <si>
    <t>zhēn</t>
  </si>
  <si>
    <t>之</t>
  </si>
  <si>
    <t>岛</t>
  </si>
  <si>
    <t>dǎo</t>
  </si>
  <si>
    <t>老师</t>
  </si>
  <si>
    <t>lǎoshī</t>
  </si>
  <si>
    <t>初</t>
  </si>
  <si>
    <t>纱</t>
  </si>
  <si>
    <t>吗</t>
  </si>
  <si>
    <t>mɑ</t>
  </si>
  <si>
    <t>性</t>
  </si>
  <si>
    <t>童</t>
  </si>
  <si>
    <t>tónɡ</t>
  </si>
  <si>
    <t>同</t>
  </si>
  <si>
    <t>善</t>
  </si>
  <si>
    <t>shàn</t>
  </si>
  <si>
    <t>境</t>
  </si>
  <si>
    <t>什</t>
  </si>
  <si>
    <t>shén</t>
  </si>
  <si>
    <t>习</t>
  </si>
  <si>
    <t>xí</t>
  </si>
  <si>
    <t>引</t>
  </si>
  <si>
    <t>yǐn</t>
  </si>
  <si>
    <t>才</t>
  </si>
  <si>
    <t>cái</t>
  </si>
  <si>
    <t>客</t>
  </si>
  <si>
    <t xml:space="preserve">kè </t>
  </si>
  <si>
    <t>亮</t>
  </si>
  <si>
    <t>迁</t>
  </si>
  <si>
    <t>沟</t>
  </si>
  <si>
    <t>ɡōu</t>
  </si>
  <si>
    <t>时候</t>
  </si>
  <si>
    <t>shíhòu</t>
  </si>
  <si>
    <t>贵</t>
  </si>
  <si>
    <t>产</t>
  </si>
  <si>
    <t>chǎn</t>
  </si>
  <si>
    <t>觉得</t>
  </si>
  <si>
    <t>jiàode</t>
  </si>
  <si>
    <t>专</t>
  </si>
  <si>
    <t>zhuān</t>
  </si>
  <si>
    <t>份</t>
  </si>
  <si>
    <t>fèn</t>
  </si>
  <si>
    <t>自己</t>
  </si>
  <si>
    <t>zìjǐ</t>
  </si>
  <si>
    <t>幼</t>
  </si>
  <si>
    <t>yòu</t>
  </si>
  <si>
    <t>枝</t>
  </si>
  <si>
    <t>很</t>
  </si>
  <si>
    <t>hěn</t>
  </si>
  <si>
    <t>玉器</t>
  </si>
  <si>
    <t>yùqì</t>
  </si>
  <si>
    <t>搭</t>
  </si>
  <si>
    <t>dā</t>
  </si>
  <si>
    <t>穿衣服</t>
  </si>
  <si>
    <t>chuānyīfú</t>
  </si>
  <si>
    <t>义</t>
  </si>
  <si>
    <t>yì</t>
  </si>
  <si>
    <t>淡</t>
  </si>
  <si>
    <t>dàn</t>
  </si>
  <si>
    <t>门</t>
  </si>
  <si>
    <t>mén</t>
  </si>
  <si>
    <t>饭</t>
  </si>
  <si>
    <t>fàn</t>
  </si>
  <si>
    <t>好</t>
  </si>
  <si>
    <t>hào</t>
  </si>
  <si>
    <t>快</t>
  </si>
  <si>
    <t>能</t>
  </si>
  <si>
    <t>nénɡ</t>
  </si>
  <si>
    <t>够</t>
  </si>
  <si>
    <t>qòu</t>
  </si>
  <si>
    <t>蓝</t>
  </si>
  <si>
    <t>饱</t>
  </si>
  <si>
    <t>bǎo</t>
  </si>
  <si>
    <t>收</t>
  </si>
  <si>
    <t>shōu</t>
  </si>
  <si>
    <t>又</t>
  </si>
  <si>
    <t>茶</t>
  </si>
  <si>
    <t>chá</t>
  </si>
  <si>
    <t>城市</t>
  </si>
  <si>
    <t>chénɡshì</t>
  </si>
  <si>
    <t>笑</t>
  </si>
  <si>
    <t>泡</t>
  </si>
  <si>
    <t>pào</t>
  </si>
  <si>
    <t>干</t>
  </si>
  <si>
    <t>ɡɑn</t>
  </si>
  <si>
    <t>着</t>
  </si>
  <si>
    <t>zhe</t>
  </si>
  <si>
    <t>轻</t>
  </si>
  <si>
    <t>留</t>
  </si>
  <si>
    <t>liú</t>
  </si>
  <si>
    <t>向</t>
  </si>
  <si>
    <t>鞭炮</t>
  </si>
  <si>
    <t>biānpào</t>
  </si>
  <si>
    <t>钉</t>
  </si>
  <si>
    <t>dìnɡ</t>
  </si>
  <si>
    <t>和</t>
  </si>
  <si>
    <t>利</t>
  </si>
  <si>
    <t>贝</t>
  </si>
  <si>
    <t>首</t>
  </si>
  <si>
    <t>识字表6</t>
  </si>
  <si>
    <t>娃</t>
  </si>
  <si>
    <t>wá</t>
  </si>
  <si>
    <t>踪迹</t>
  </si>
  <si>
    <t>zōnɡjì</t>
  </si>
  <si>
    <t>味</t>
  </si>
  <si>
    <t>挂</t>
  </si>
  <si>
    <t>ɡuà</t>
  </si>
  <si>
    <t>浮萍</t>
  </si>
  <si>
    <t>fúpínɡ</t>
  </si>
  <si>
    <t>昌</t>
  </si>
  <si>
    <t>chānɡ</t>
  </si>
  <si>
    <t>活</t>
  </si>
  <si>
    <t>huó</t>
  </si>
  <si>
    <t>泉流</t>
  </si>
  <si>
    <t>quánliú</t>
  </si>
  <si>
    <t>铺</t>
  </si>
  <si>
    <t>pù</t>
  </si>
  <si>
    <t>金</t>
  </si>
  <si>
    <t>jīn</t>
  </si>
  <si>
    <t>爱</t>
  </si>
  <si>
    <t>ài</t>
  </si>
  <si>
    <t>调</t>
  </si>
  <si>
    <t>哥</t>
  </si>
  <si>
    <t>柔</t>
  </si>
  <si>
    <t>róu</t>
  </si>
  <si>
    <t>硬卧</t>
  </si>
  <si>
    <t>yìnɡwò</t>
  </si>
  <si>
    <t>姐</t>
  </si>
  <si>
    <t>jiě</t>
  </si>
  <si>
    <t>荷</t>
  </si>
  <si>
    <t>限乘</t>
  </si>
  <si>
    <t>xiànchénɡ</t>
  </si>
  <si>
    <t>弟</t>
  </si>
  <si>
    <t>露</t>
  </si>
  <si>
    <t>lù</t>
  </si>
  <si>
    <t>售</t>
  </si>
  <si>
    <t>shòu</t>
  </si>
  <si>
    <t>叔</t>
  </si>
  <si>
    <t>shū</t>
  </si>
  <si>
    <t>角</t>
  </si>
  <si>
    <t>jiǎo</t>
  </si>
  <si>
    <t>爷</t>
  </si>
  <si>
    <t>yé</t>
  </si>
  <si>
    <t>珠</t>
  </si>
  <si>
    <t>zhū</t>
  </si>
  <si>
    <t>沿</t>
  </si>
  <si>
    <t>摇</t>
  </si>
  <si>
    <t>答</t>
  </si>
  <si>
    <t>dá</t>
  </si>
  <si>
    <t>群</t>
  </si>
  <si>
    <t>Unit 8</t>
  </si>
  <si>
    <t>第八单元</t>
  </si>
  <si>
    <t>躺</t>
  </si>
  <si>
    <t>tǎnɡ</t>
  </si>
  <si>
    <t>渴</t>
  </si>
  <si>
    <t>竹</t>
  </si>
  <si>
    <t>zhú</t>
  </si>
  <si>
    <t>晶</t>
  </si>
  <si>
    <t>喝</t>
  </si>
  <si>
    <t>hē</t>
  </si>
  <si>
    <t>牙</t>
  </si>
  <si>
    <t>yá</t>
  </si>
  <si>
    <t>停机</t>
  </si>
  <si>
    <t>tínɡjī</t>
  </si>
  <si>
    <t>话</t>
  </si>
  <si>
    <t>用</t>
  </si>
  <si>
    <t>yònɡ</t>
  </si>
  <si>
    <t>展</t>
  </si>
  <si>
    <t>zhǎn</t>
  </si>
  <si>
    <t>弄错</t>
  </si>
  <si>
    <t>nònɡcuò</t>
  </si>
  <si>
    <t>几步</t>
  </si>
  <si>
    <t>jǐbù</t>
  </si>
  <si>
    <t>透</t>
  </si>
  <si>
    <t>tòu</t>
  </si>
  <si>
    <t>际</t>
  </si>
  <si>
    <t>ji</t>
  </si>
  <si>
    <t>翅膀</t>
  </si>
  <si>
    <t>chìbǎnɡ</t>
  </si>
  <si>
    <t>哪</t>
  </si>
  <si>
    <t>nɑ</t>
  </si>
  <si>
    <t>参加</t>
  </si>
  <si>
    <t>cānjiā</t>
  </si>
  <si>
    <t>唱</t>
  </si>
  <si>
    <t>chànɡ</t>
  </si>
  <si>
    <t>抬</t>
  </si>
  <si>
    <t>洞</t>
  </si>
  <si>
    <t>朵</t>
  </si>
  <si>
    <t>duǒ</t>
  </si>
  <si>
    <t>号</t>
  </si>
  <si>
    <t>háo</t>
  </si>
  <si>
    <t>zháo</t>
  </si>
  <si>
    <t>腰</t>
  </si>
  <si>
    <t>yāo</t>
  </si>
  <si>
    <t>堵</t>
  </si>
  <si>
    <t>dǔ</t>
  </si>
  <si>
    <t>乌鸦</t>
  </si>
  <si>
    <t>wūyā</t>
  </si>
  <si>
    <t>坡</t>
  </si>
  <si>
    <t>pō</t>
  </si>
  <si>
    <t>缝</t>
  </si>
  <si>
    <t>fènɡ</t>
  </si>
  <si>
    <t>处</t>
  </si>
  <si>
    <t>chù</t>
  </si>
  <si>
    <t>沉</t>
  </si>
  <si>
    <t>找</t>
  </si>
  <si>
    <t>zhǎo</t>
  </si>
  <si>
    <t>伸</t>
  </si>
  <si>
    <t>鹊</t>
  </si>
  <si>
    <t>办</t>
  </si>
  <si>
    <t>潮湿</t>
  </si>
  <si>
    <t>cháoshī</t>
  </si>
  <si>
    <t>朗</t>
  </si>
  <si>
    <t>lǎnɡ</t>
  </si>
  <si>
    <t>旁</t>
  </si>
  <si>
    <t>pánɡ</t>
  </si>
  <si>
    <t>呢</t>
  </si>
  <si>
    <t>ne</t>
  </si>
  <si>
    <t>衔</t>
  </si>
  <si>
    <t>xián</t>
  </si>
  <si>
    <t>许</t>
  </si>
  <si>
    <t>xǔ</t>
  </si>
  <si>
    <t>枯</t>
  </si>
  <si>
    <t>kū</t>
  </si>
  <si>
    <t>法</t>
  </si>
  <si>
    <t>fǎ</t>
  </si>
  <si>
    <t>闷</t>
  </si>
  <si>
    <t>mèn</t>
  </si>
  <si>
    <t>劝</t>
  </si>
  <si>
    <t>quàn</t>
  </si>
  <si>
    <t>放</t>
  </si>
  <si>
    <t>fànɡ</t>
  </si>
  <si>
    <t>消息</t>
  </si>
  <si>
    <t>xiāoxi</t>
  </si>
  <si>
    <t>趁</t>
  </si>
  <si>
    <t>chèn</t>
  </si>
  <si>
    <t>进</t>
  </si>
  <si>
    <t>搬</t>
  </si>
  <si>
    <t>bān</t>
  </si>
  <si>
    <t>将</t>
  </si>
  <si>
    <t>高</t>
  </si>
  <si>
    <t>ɡāo</t>
  </si>
  <si>
    <t>响</t>
  </si>
  <si>
    <t>难</t>
  </si>
  <si>
    <t>nán</t>
  </si>
  <si>
    <t>住</t>
  </si>
  <si>
    <t>棍</t>
  </si>
  <si>
    <t>ɡùn</t>
  </si>
  <si>
    <t>且</t>
  </si>
  <si>
    <t>qiě</t>
  </si>
  <si>
    <t>孩</t>
  </si>
  <si>
    <t>汤</t>
  </si>
  <si>
    <t>tānɡ</t>
  </si>
  <si>
    <t>狂</t>
  </si>
  <si>
    <t>kuánɡ</t>
  </si>
  <si>
    <t>玩</t>
  </si>
  <si>
    <t>扇</t>
  </si>
  <si>
    <t>吼</t>
  </si>
  <si>
    <t>hǒu</t>
  </si>
  <si>
    <t>吧</t>
  </si>
  <si>
    <t>bɑ</t>
  </si>
  <si>
    <t>椅</t>
  </si>
  <si>
    <t>复</t>
  </si>
  <si>
    <t>fù</t>
  </si>
  <si>
    <t>发芽</t>
  </si>
  <si>
    <t>fāyá</t>
  </si>
  <si>
    <t>萤</t>
  </si>
  <si>
    <t>哀</t>
  </si>
  <si>
    <t>āi</t>
  </si>
  <si>
    <t>爬</t>
  </si>
  <si>
    <t>pá</t>
  </si>
  <si>
    <t>牵</t>
  </si>
  <si>
    <t>葫芦藤</t>
  </si>
  <si>
    <t>húlúténɡ</t>
  </si>
  <si>
    <t>呀</t>
  </si>
  <si>
    <t>yɑ</t>
  </si>
  <si>
    <t>织</t>
  </si>
  <si>
    <t>谢</t>
  </si>
  <si>
    <t>xiè</t>
  </si>
  <si>
    <t>久</t>
  </si>
  <si>
    <t>斗</t>
  </si>
  <si>
    <t>啊</t>
  </si>
  <si>
    <t>ɑ</t>
  </si>
  <si>
    <t>回</t>
  </si>
  <si>
    <t>huí</t>
  </si>
  <si>
    <t>蚜</t>
  </si>
  <si>
    <t>全</t>
  </si>
  <si>
    <t>quán</t>
  </si>
  <si>
    <t>具</t>
  </si>
  <si>
    <t>识字表7</t>
  </si>
  <si>
    <t>盯</t>
  </si>
  <si>
    <t>dīnɡ</t>
  </si>
  <si>
    <t>变</t>
  </si>
  <si>
    <t>biàn</t>
  </si>
  <si>
    <t>次</t>
  </si>
  <si>
    <t>赛</t>
  </si>
  <si>
    <t>sài</t>
  </si>
  <si>
    <t>工厂</t>
  </si>
  <si>
    <t>ɡonɡchǎnɡ</t>
  </si>
  <si>
    <t>丢</t>
  </si>
  <si>
    <t>diū</t>
  </si>
  <si>
    <t>感</t>
  </si>
  <si>
    <t>医院</t>
  </si>
  <si>
    <t>yīyuàn</t>
  </si>
  <si>
    <t>nǎ</t>
  </si>
  <si>
    <t>怪</t>
  </si>
  <si>
    <t>ɡuài</t>
  </si>
  <si>
    <t>生</t>
  </si>
  <si>
    <t>新</t>
  </si>
  <si>
    <t>慢</t>
  </si>
  <si>
    <t>màn</t>
  </si>
  <si>
    <t>每</t>
  </si>
  <si>
    <t>měi</t>
  </si>
  <si>
    <t>锋</t>
  </si>
  <si>
    <t>平</t>
  </si>
  <si>
    <t>pínɡ</t>
  </si>
  <si>
    <t>蜜蜂</t>
  </si>
  <si>
    <t>mìfēnɡ</t>
  </si>
  <si>
    <t>她</t>
  </si>
  <si>
    <t>幕</t>
  </si>
  <si>
    <t>些</t>
  </si>
  <si>
    <t>xiē</t>
  </si>
  <si>
    <t>扫墓</t>
  </si>
  <si>
    <t>sǎomù</t>
  </si>
  <si>
    <t>仔</t>
  </si>
  <si>
    <t>zǎi</t>
  </si>
  <si>
    <t>慕</t>
  </si>
  <si>
    <t>检查所</t>
  </si>
  <si>
    <t>jiǎnchásuǒ</t>
  </si>
  <si>
    <t>抄</t>
  </si>
  <si>
    <t>chāo</t>
  </si>
  <si>
    <t>钟</t>
  </si>
  <si>
    <t>炒</t>
  </si>
  <si>
    <t>chǎo</t>
  </si>
  <si>
    <t>丁</t>
  </si>
  <si>
    <t>元</t>
  </si>
  <si>
    <t>楼</t>
  </si>
  <si>
    <t>lóu</t>
  </si>
  <si>
    <t>迟</t>
  </si>
  <si>
    <t>争</t>
  </si>
  <si>
    <t>zhēnɡ</t>
  </si>
  <si>
    <t>洗</t>
  </si>
  <si>
    <t>xǐ</t>
  </si>
  <si>
    <t>代</t>
  </si>
  <si>
    <t>背</t>
  </si>
  <si>
    <t>临</t>
  </si>
  <si>
    <t>刚</t>
  </si>
  <si>
    <t>ɡānɡ</t>
  </si>
  <si>
    <t>腊</t>
  </si>
  <si>
    <t>là</t>
  </si>
  <si>
    <t>共</t>
  </si>
  <si>
    <t>ɡònɡ</t>
  </si>
  <si>
    <t>章</t>
  </si>
  <si>
    <t>汽</t>
  </si>
  <si>
    <t>握</t>
  </si>
  <si>
    <t>wò</t>
  </si>
  <si>
    <t>决定</t>
  </si>
  <si>
    <t>juédìnɡ</t>
  </si>
  <si>
    <t>视察</t>
  </si>
  <si>
    <t>shìchá</t>
  </si>
  <si>
    <t>已经</t>
  </si>
  <si>
    <t>yǐjīnɡ</t>
  </si>
  <si>
    <t>油</t>
  </si>
  <si>
    <t>yóu</t>
  </si>
  <si>
    <t>物</t>
  </si>
  <si>
    <t>wù</t>
  </si>
  <si>
    <t>朱德</t>
  </si>
  <si>
    <t>zhūdé</t>
  </si>
  <si>
    <t>虎</t>
  </si>
  <si>
    <t>hǔ</t>
  </si>
  <si>
    <t>扁担</t>
  </si>
  <si>
    <t>biǎndàn</t>
  </si>
  <si>
    <t>熊</t>
  </si>
  <si>
    <t>xiónɡ</t>
  </si>
  <si>
    <t>志</t>
  </si>
  <si>
    <t>zhì</t>
  </si>
  <si>
    <t>通</t>
  </si>
  <si>
    <t>tōnɡ</t>
  </si>
  <si>
    <t>伍</t>
  </si>
  <si>
    <t>注意</t>
  </si>
  <si>
    <t>zhùyì</t>
  </si>
  <si>
    <t>泽</t>
  </si>
  <si>
    <t>zé</t>
  </si>
  <si>
    <t>遍</t>
  </si>
  <si>
    <t>敌</t>
  </si>
  <si>
    <t>dí</t>
  </si>
  <si>
    <t>百</t>
  </si>
  <si>
    <t>bǎi</t>
  </si>
  <si>
    <t>陡</t>
  </si>
  <si>
    <t>dǒu</t>
  </si>
  <si>
    <t>舌</t>
  </si>
  <si>
    <t>shé</t>
  </si>
  <si>
    <t>整</t>
  </si>
  <si>
    <t>zhěnɡ</t>
  </si>
  <si>
    <t>鬼脸</t>
  </si>
  <si>
    <t>ɡuǐliǎn</t>
  </si>
  <si>
    <t>仗</t>
  </si>
  <si>
    <t>zhànɡ</t>
  </si>
  <si>
    <t>准</t>
  </si>
  <si>
    <t>zhǔn</t>
  </si>
  <si>
    <t>疼</t>
  </si>
  <si>
    <t>ténɡ</t>
  </si>
  <si>
    <t>第</t>
  </si>
  <si>
    <t>料</t>
  </si>
  <si>
    <t>liào</t>
  </si>
  <si>
    <t>猴</t>
  </si>
  <si>
    <t>hóu</t>
  </si>
  <si>
    <t>敬</t>
  </si>
  <si>
    <t>结</t>
  </si>
  <si>
    <t>泼</t>
  </si>
  <si>
    <t>掰</t>
  </si>
  <si>
    <t>bāi</t>
  </si>
  <si>
    <t>民族</t>
  </si>
  <si>
    <t>mínzú</t>
  </si>
  <si>
    <t>扛</t>
  </si>
  <si>
    <t>kánɡ</t>
  </si>
  <si>
    <t>度</t>
  </si>
  <si>
    <t>满</t>
  </si>
  <si>
    <t>mǎn</t>
  </si>
  <si>
    <t>敲</t>
  </si>
  <si>
    <t>qiāo</t>
  </si>
  <si>
    <t>扔</t>
  </si>
  <si>
    <t>rēnɡ</t>
  </si>
  <si>
    <t>pū</t>
  </si>
  <si>
    <t>摘</t>
  </si>
  <si>
    <t>zhāi</t>
  </si>
  <si>
    <t>龙</t>
  </si>
  <si>
    <t>lónɡ</t>
  </si>
  <si>
    <t>捧</t>
  </si>
  <si>
    <t>pěnɡ</t>
  </si>
  <si>
    <t>驶</t>
  </si>
  <si>
    <t>瓜</t>
  </si>
  <si>
    <t>容</t>
  </si>
  <si>
    <t>rónɡ</t>
  </si>
  <si>
    <t>抱</t>
  </si>
  <si>
    <t>踩</t>
  </si>
  <si>
    <t>蹦</t>
  </si>
  <si>
    <t>bènɡ</t>
  </si>
  <si>
    <t>盛</t>
  </si>
  <si>
    <t>追</t>
  </si>
  <si>
    <t>zhuī</t>
  </si>
  <si>
    <t>碗</t>
  </si>
  <si>
    <t>吵</t>
  </si>
  <si>
    <t>祝福</t>
  </si>
  <si>
    <t>zhùfú</t>
  </si>
  <si>
    <t>胖</t>
  </si>
  <si>
    <t>pànɡ</t>
  </si>
  <si>
    <t>健康</t>
  </si>
  <si>
    <t>jiànkānɡ</t>
  </si>
  <si>
    <t>岁</t>
  </si>
  <si>
    <t>suì</t>
  </si>
  <si>
    <t>寿</t>
  </si>
  <si>
    <t>现</t>
  </si>
  <si>
    <t>刘</t>
  </si>
  <si>
    <t>票</t>
  </si>
  <si>
    <t>piào</t>
  </si>
  <si>
    <t>兰</t>
  </si>
  <si>
    <t>交</t>
  </si>
  <si>
    <t>派</t>
  </si>
  <si>
    <t>pài</t>
  </si>
  <si>
    <t>弓</t>
  </si>
  <si>
    <t>被</t>
  </si>
  <si>
    <t>甘</t>
  </si>
  <si>
    <t>ɡān</t>
  </si>
  <si>
    <t>血</t>
  </si>
  <si>
    <t>xuè</t>
  </si>
  <si>
    <t>拉</t>
  </si>
  <si>
    <t>lā</t>
  </si>
  <si>
    <t>棉</t>
  </si>
  <si>
    <t>mián</t>
  </si>
  <si>
    <t>识字表8</t>
  </si>
  <si>
    <t>兵</t>
  </si>
  <si>
    <t>bīnɡ</t>
  </si>
  <si>
    <t>娘</t>
  </si>
  <si>
    <t>niánɡ</t>
  </si>
  <si>
    <t>xiě</t>
  </si>
  <si>
    <t>治</t>
  </si>
  <si>
    <t>挺</t>
  </si>
  <si>
    <t>tǐnɡ</t>
  </si>
  <si>
    <t>燕</t>
  </si>
  <si>
    <t>杀</t>
  </si>
  <si>
    <t>别</t>
  </si>
  <si>
    <t>bié</t>
  </si>
  <si>
    <t>烈</t>
  </si>
  <si>
    <t>liè</t>
  </si>
  <si>
    <t>ɡàn</t>
  </si>
  <si>
    <t>轿</t>
  </si>
  <si>
    <t>然</t>
  </si>
  <si>
    <t>rán</t>
  </si>
  <si>
    <t>救</t>
  </si>
  <si>
    <t>奇</t>
  </si>
  <si>
    <t>摩托</t>
  </si>
  <si>
    <t>mótuō</t>
  </si>
  <si>
    <t>颗</t>
  </si>
  <si>
    <t>防</t>
  </si>
  <si>
    <t>fánɡ</t>
  </si>
  <si>
    <t>瓢</t>
  </si>
  <si>
    <t>piáo</t>
  </si>
  <si>
    <t>渔</t>
  </si>
  <si>
    <t>碧</t>
  </si>
  <si>
    <t>货轮</t>
  </si>
  <si>
    <t>huòlún</t>
  </si>
  <si>
    <t>吐</t>
  </si>
  <si>
    <t>科考</t>
  </si>
  <si>
    <t>kēkǎo</t>
  </si>
  <si>
    <t>啦</t>
  </si>
  <si>
    <t>咕咚</t>
  </si>
  <si>
    <t>ɡūdōnɡ</t>
  </si>
  <si>
    <t>宿</t>
  </si>
  <si>
    <t>sù</t>
  </si>
  <si>
    <t>熟</t>
  </si>
  <si>
    <t>shú</t>
  </si>
  <si>
    <t>寺</t>
  </si>
  <si>
    <t>掉</t>
  </si>
  <si>
    <t>diào</t>
  </si>
  <si>
    <t>危</t>
  </si>
  <si>
    <t>吓</t>
  </si>
  <si>
    <t>辰</t>
  </si>
  <si>
    <t>羊</t>
  </si>
  <si>
    <t>恐</t>
  </si>
  <si>
    <t>kǒnɡ</t>
  </si>
  <si>
    <t>鹿</t>
  </si>
  <si>
    <t>惊</t>
  </si>
  <si>
    <t>逃命</t>
  </si>
  <si>
    <t>táomìnɡ</t>
  </si>
  <si>
    <t>似</t>
  </si>
  <si>
    <t>象</t>
  </si>
  <si>
    <t>庐</t>
  </si>
  <si>
    <t>野</t>
  </si>
  <si>
    <t>笼</t>
  </si>
  <si>
    <t>lǒnɡ</t>
  </si>
  <si>
    <t>拦</t>
  </si>
  <si>
    <t>盖</t>
  </si>
  <si>
    <t>ɡài</t>
  </si>
  <si>
    <t>领</t>
  </si>
  <si>
    <t>lǐnɡ</t>
  </si>
  <si>
    <t>苍</t>
  </si>
  <si>
    <t>cānɡ</t>
  </si>
  <si>
    <t>壁</t>
  </si>
  <si>
    <t>茫</t>
  </si>
  <si>
    <t>墙</t>
  </si>
  <si>
    <t>qiánɡ</t>
  </si>
  <si>
    <t>雾</t>
  </si>
  <si>
    <t>蚊</t>
  </si>
  <si>
    <t>淘</t>
  </si>
  <si>
    <t>咬</t>
  </si>
  <si>
    <t>yǎo</t>
  </si>
  <si>
    <t>于</t>
  </si>
  <si>
    <t>断</t>
  </si>
  <si>
    <t>duàn</t>
  </si>
  <si>
    <t>暗</t>
  </si>
  <si>
    <t>àn</t>
  </si>
  <si>
    <t>您</t>
  </si>
  <si>
    <t>nín</t>
  </si>
  <si>
    <t>岸</t>
  </si>
  <si>
    <t>拨</t>
  </si>
  <si>
    <t>bō</t>
  </si>
  <si>
    <t>街</t>
  </si>
  <si>
    <t>甩</t>
  </si>
  <si>
    <t>shuǎi</t>
  </si>
  <si>
    <t>梁</t>
  </si>
  <si>
    <t>赶</t>
  </si>
  <si>
    <t>甚至</t>
  </si>
  <si>
    <t>shènzhì</t>
  </si>
  <si>
    <t>房</t>
  </si>
  <si>
    <t>切</t>
  </si>
  <si>
    <t>qiè</t>
  </si>
  <si>
    <t>傻</t>
  </si>
  <si>
    <t>shǎ</t>
  </si>
  <si>
    <t>躲</t>
  </si>
  <si>
    <t>转</t>
  </si>
  <si>
    <t>zhuǎn</t>
  </si>
  <si>
    <t>失</t>
  </si>
  <si>
    <t>shī</t>
  </si>
  <si>
    <t>卫</t>
  </si>
  <si>
    <t>添</t>
  </si>
  <si>
    <t>刷</t>
  </si>
  <si>
    <t>shuā</t>
  </si>
  <si>
    <t>柴</t>
  </si>
  <si>
    <t>chái</t>
  </si>
  <si>
    <t>梳</t>
  </si>
  <si>
    <t>烧</t>
  </si>
  <si>
    <t>shāo</t>
  </si>
  <si>
    <t>巾</t>
  </si>
  <si>
    <t>旺</t>
  </si>
  <si>
    <t>擦</t>
  </si>
  <si>
    <t>cā</t>
  </si>
  <si>
    <t>渐</t>
  </si>
  <si>
    <t>jiàn</t>
  </si>
  <si>
    <t>皂</t>
  </si>
  <si>
    <t>哎</t>
  </si>
  <si>
    <t>澡</t>
  </si>
  <si>
    <t>盆</t>
  </si>
  <si>
    <t>pén</t>
  </si>
  <si>
    <t>冒</t>
  </si>
  <si>
    <t>呛</t>
  </si>
  <si>
    <t>qiànɡ</t>
  </si>
  <si>
    <t>写字表1</t>
  </si>
  <si>
    <t>烫</t>
  </si>
  <si>
    <t>tànɡ</t>
  </si>
  <si>
    <t>终</t>
  </si>
  <si>
    <t>风雪</t>
  </si>
  <si>
    <t>fēnɡxuě</t>
  </si>
  <si>
    <t>浑</t>
  </si>
  <si>
    <t>hún</t>
  </si>
  <si>
    <t>淋</t>
  </si>
  <si>
    <t>灭</t>
  </si>
  <si>
    <t>miè</t>
  </si>
  <si>
    <t>激</t>
  </si>
  <si>
    <t>姓</t>
  </si>
  <si>
    <t>瞧</t>
  </si>
  <si>
    <t>什么</t>
  </si>
  <si>
    <t>shénme</t>
  </si>
  <si>
    <t>滩</t>
  </si>
  <si>
    <t>tān</t>
  </si>
  <si>
    <t>椰壳</t>
  </si>
  <si>
    <t>yēké</t>
  </si>
  <si>
    <t>国王</t>
  </si>
  <si>
    <t>ɡuówánɡ</t>
  </si>
  <si>
    <t>漠</t>
  </si>
  <si>
    <t>mò</t>
  </si>
  <si>
    <t>骆驼</t>
  </si>
  <si>
    <t>luòtuó</t>
  </si>
  <si>
    <t>青</t>
  </si>
  <si>
    <t>骏</t>
  </si>
  <si>
    <t>jùn</t>
  </si>
  <si>
    <t>清气</t>
  </si>
  <si>
    <t>qīnɡqì</t>
  </si>
  <si>
    <t>悬崖</t>
  </si>
  <si>
    <t>xuányá</t>
  </si>
  <si>
    <t>情</t>
  </si>
  <si>
    <t>假</t>
  </si>
  <si>
    <t>jiǎ</t>
  </si>
  <si>
    <t>威</t>
  </si>
  <si>
    <t>zhuàn</t>
  </si>
  <si>
    <t>扯</t>
  </si>
  <si>
    <t>chě</t>
  </si>
  <si>
    <t>嗓</t>
  </si>
  <si>
    <t>sǎnɡ</t>
  </si>
  <si>
    <t>兽</t>
  </si>
  <si>
    <t>时</t>
  </si>
  <si>
    <t>违抗</t>
  </si>
  <si>
    <t>wéikànɡ</t>
  </si>
  <si>
    <t>爪</t>
  </si>
  <si>
    <t>zhuǎ</t>
  </si>
  <si>
    <t>趟</t>
  </si>
  <si>
    <t>神</t>
  </si>
  <si>
    <t>写字表2</t>
  </si>
  <si>
    <t>猪</t>
  </si>
  <si>
    <t>纳</t>
  </si>
  <si>
    <t>主</t>
  </si>
  <si>
    <t>zhǔ</t>
  </si>
  <si>
    <t>江</t>
  </si>
  <si>
    <t>受</t>
  </si>
  <si>
    <t>骗</t>
  </si>
  <si>
    <t>借</t>
  </si>
  <si>
    <t xml:space="preserve">jiè </t>
  </si>
  <si>
    <t>筝</t>
  </si>
  <si>
    <t>多</t>
  </si>
  <si>
    <t>duō</t>
  </si>
  <si>
    <t>鼠</t>
  </si>
  <si>
    <t>折</t>
  </si>
  <si>
    <t>zhé</t>
  </si>
  <si>
    <t>漂</t>
  </si>
  <si>
    <t>piāo</t>
  </si>
  <si>
    <t>北京</t>
  </si>
  <si>
    <t>běijīnɡ</t>
  </si>
  <si>
    <t>扎</t>
  </si>
  <si>
    <t>zā</t>
  </si>
  <si>
    <t>抓</t>
  </si>
  <si>
    <t>zhuā</t>
  </si>
  <si>
    <t>幸</t>
  </si>
  <si>
    <t>俩</t>
  </si>
  <si>
    <t>liǎ</t>
  </si>
  <si>
    <t>但愿</t>
  </si>
  <si>
    <t>dànyuàn</t>
  </si>
  <si>
    <t>哭</t>
  </si>
  <si>
    <t>取</t>
  </si>
  <si>
    <t>qǔ</t>
  </si>
  <si>
    <t>帮助</t>
  </si>
  <si>
    <t>bānɡzhù</t>
  </si>
  <si>
    <t>抽</t>
  </si>
  <si>
    <t>chōu</t>
  </si>
  <si>
    <t>金秋</t>
  </si>
  <si>
    <t>jīnqiū</t>
  </si>
  <si>
    <t>续</t>
  </si>
  <si>
    <t>xù</t>
  </si>
  <si>
    <t>因为</t>
  </si>
  <si>
    <t>yīnwéi</t>
  </si>
  <si>
    <t>使劲</t>
  </si>
  <si>
    <t>shǐjìn</t>
  </si>
  <si>
    <t>秧</t>
  </si>
  <si>
    <t>写字表3</t>
  </si>
  <si>
    <t>表示</t>
  </si>
  <si>
    <t>biǎoshì</t>
  </si>
  <si>
    <t>摆</t>
  </si>
  <si>
    <t>翻</t>
  </si>
  <si>
    <t>仍</t>
  </si>
  <si>
    <t>rénɡ</t>
  </si>
  <si>
    <t>栽</t>
  </si>
  <si>
    <t>责</t>
  </si>
  <si>
    <t>狼</t>
  </si>
  <si>
    <t>lánɡ</t>
  </si>
  <si>
    <t>单</t>
  </si>
  <si>
    <t>dān</t>
  </si>
  <si>
    <t>猩</t>
  </si>
  <si>
    <t>居</t>
  </si>
  <si>
    <t>jū</t>
  </si>
  <si>
    <t>蛇</t>
  </si>
  <si>
    <t>鹤</t>
  </si>
  <si>
    <t>hè</t>
  </si>
  <si>
    <t>快乐</t>
  </si>
  <si>
    <t>kuàilè</t>
  </si>
  <si>
    <t>鸽</t>
  </si>
  <si>
    <t>羚</t>
  </si>
  <si>
    <t>蚯蚓</t>
  </si>
  <si>
    <t>qiūyǐn</t>
  </si>
  <si>
    <t>螃蟹</t>
  </si>
  <si>
    <t>pánɡxiè</t>
  </si>
  <si>
    <t>音</t>
  </si>
  <si>
    <t>虾</t>
  </si>
  <si>
    <t>xiā</t>
  </si>
  <si>
    <t>蚕</t>
  </si>
  <si>
    <t>cán</t>
  </si>
  <si>
    <t>两</t>
  </si>
  <si>
    <t>liǎnɡ</t>
  </si>
  <si>
    <t>写字表4</t>
  </si>
  <si>
    <t>前</t>
  </si>
  <si>
    <t>肚皮</t>
  </si>
  <si>
    <t>dùpí</t>
  </si>
  <si>
    <t>故乡</t>
  </si>
  <si>
    <t>ɡùxiānɡ</t>
  </si>
  <si>
    <t>跳</t>
  </si>
  <si>
    <t>tiào</t>
  </si>
  <si>
    <t>看</t>
  </si>
  <si>
    <t>kàn</t>
  </si>
  <si>
    <t>海洋</t>
  </si>
  <si>
    <t>hǎiyánɡ</t>
  </si>
  <si>
    <t>作</t>
  </si>
  <si>
    <t>叶</t>
  </si>
  <si>
    <t>看到</t>
  </si>
  <si>
    <t>kàndào</t>
  </si>
  <si>
    <t>毛</t>
  </si>
  <si>
    <t>máo</t>
  </si>
  <si>
    <t>高兴</t>
  </si>
  <si>
    <t>ɡāoxìnɡ</t>
  </si>
  <si>
    <t>知识</t>
  </si>
  <si>
    <t>zhīshi</t>
  </si>
  <si>
    <t>写字表5</t>
  </si>
  <si>
    <t>队旗</t>
  </si>
  <si>
    <t>duìqí</t>
  </si>
  <si>
    <t>欢</t>
  </si>
  <si>
    <t>huān</t>
  </si>
  <si>
    <t>网</t>
  </si>
  <si>
    <t>壮</t>
  </si>
  <si>
    <t>zhuànɡ</t>
  </si>
  <si>
    <t>桐</t>
  </si>
  <si>
    <t>语</t>
  </si>
  <si>
    <t>香</t>
  </si>
  <si>
    <t>xiānɡ</t>
  </si>
  <si>
    <t>写</t>
  </si>
  <si>
    <t>身体</t>
  </si>
  <si>
    <t>shēntǐ</t>
  </si>
  <si>
    <t>相近</t>
  </si>
  <si>
    <t>xiānɡjìn</t>
  </si>
  <si>
    <t>熊猫</t>
  </si>
  <si>
    <t>xiónɡmāo</t>
  </si>
  <si>
    <t>朋友</t>
  </si>
  <si>
    <t>pénɡyǒu</t>
  </si>
  <si>
    <t>玉</t>
  </si>
  <si>
    <t>写字表6</t>
  </si>
  <si>
    <t>采</t>
  </si>
  <si>
    <t>事</t>
  </si>
  <si>
    <t>树</t>
  </si>
  <si>
    <t>shù</t>
  </si>
  <si>
    <t>机台</t>
  </si>
  <si>
    <t>jītái</t>
  </si>
  <si>
    <t>杆秤</t>
  </si>
  <si>
    <t>ɡǎnchènɡ</t>
  </si>
  <si>
    <t>美</t>
  </si>
  <si>
    <t>画幅</t>
  </si>
  <si>
    <t>huàfú</t>
  </si>
  <si>
    <t>加</t>
  </si>
  <si>
    <t>写字表7</t>
  </si>
  <si>
    <t>今</t>
  </si>
  <si>
    <t>包</t>
  </si>
  <si>
    <t>bāo</t>
  </si>
  <si>
    <t>圆珠笔</t>
  </si>
  <si>
    <t>yuánzhūbǐ</t>
  </si>
  <si>
    <t>灯</t>
  </si>
  <si>
    <t>电影</t>
  </si>
  <si>
    <t>diànyǐnɡ</t>
  </si>
  <si>
    <t>脸</t>
  </si>
  <si>
    <t>liǎn</t>
  </si>
  <si>
    <t>fā</t>
  </si>
  <si>
    <t>非</t>
  </si>
  <si>
    <t>常</t>
  </si>
  <si>
    <t>黄</t>
  </si>
  <si>
    <t>huánɡ</t>
  </si>
  <si>
    <t>写字表8</t>
  </si>
  <si>
    <t>医</t>
  </si>
  <si>
    <t>南部</t>
  </si>
  <si>
    <t>nánbù</t>
  </si>
  <si>
    <t>升</t>
  </si>
  <si>
    <t>狗</t>
  </si>
  <si>
    <t>ɡǒu</t>
  </si>
  <si>
    <t>名胜</t>
  </si>
  <si>
    <t>mínɡshènɡ</t>
  </si>
  <si>
    <t>迹</t>
  </si>
  <si>
    <t>丽</t>
  </si>
  <si>
    <t>展现</t>
  </si>
  <si>
    <t>zhǎnxiàn</t>
  </si>
  <si>
    <t>起</t>
  </si>
  <si>
    <t>qǐ</t>
  </si>
  <si>
    <t>老</t>
  </si>
  <si>
    <t>lǎo</t>
  </si>
  <si>
    <t>观</t>
  </si>
  <si>
    <t>脚</t>
  </si>
  <si>
    <t>邻</t>
  </si>
  <si>
    <t>年夜</t>
  </si>
  <si>
    <t>niányè</t>
  </si>
  <si>
    <t>师</t>
  </si>
  <si>
    <t>军</t>
  </si>
  <si>
    <t>jūn</t>
  </si>
  <si>
    <t>炮</t>
  </si>
  <si>
    <t>穿</t>
  </si>
  <si>
    <t>民</t>
  </si>
  <si>
    <t>mín</t>
  </si>
  <si>
    <t>反</t>
  </si>
  <si>
    <t>fǎn</t>
  </si>
  <si>
    <t>关</t>
  </si>
  <si>
    <t>敢</t>
  </si>
  <si>
    <t>苍茫</t>
  </si>
  <si>
    <t>cānɡmánɡ</t>
  </si>
  <si>
    <t>论</t>
  </si>
  <si>
    <t>lùn</t>
  </si>
  <si>
    <t>qiē</t>
  </si>
  <si>
    <t>散步</t>
  </si>
  <si>
    <t>sànbù</t>
  </si>
  <si>
    <t>食物</t>
  </si>
  <si>
    <t>shíwù</t>
  </si>
  <si>
    <t>活猪</t>
  </si>
  <si>
    <t>huózhū</t>
  </si>
  <si>
    <t>祝</t>
  </si>
  <si>
    <t>zhā</t>
  </si>
  <si>
    <t>但</t>
  </si>
  <si>
    <t>秧苗</t>
  </si>
  <si>
    <t>yānɡmiáo</t>
  </si>
  <si>
    <t>chǎnɡ</t>
  </si>
  <si>
    <t>路</t>
  </si>
  <si>
    <t>词语1</t>
  </si>
  <si>
    <t>哪里</t>
  </si>
  <si>
    <t>nǎlǐ</t>
  </si>
  <si>
    <t>那边</t>
  </si>
  <si>
    <t>nàbiān</t>
  </si>
  <si>
    <t>头顶</t>
  </si>
  <si>
    <t>tóudǐnɡ</t>
  </si>
  <si>
    <t>雪白</t>
  </si>
  <si>
    <t>xuěbái</t>
  </si>
  <si>
    <t>孩子</t>
  </si>
  <si>
    <t>háizi</t>
  </si>
  <si>
    <t>天空</t>
  </si>
  <si>
    <t>tiānkōnɡ</t>
  </si>
  <si>
    <t>傍晚</t>
  </si>
  <si>
    <t>bànɡwǎn</t>
  </si>
  <si>
    <t>人们</t>
  </si>
  <si>
    <t>rénmen</t>
  </si>
  <si>
    <t>冬天</t>
  </si>
  <si>
    <t>dōnɡtiān</t>
  </si>
  <si>
    <t>花朵</t>
  </si>
  <si>
    <t>huāduǒ</t>
  </si>
  <si>
    <t>平常</t>
  </si>
  <si>
    <t>pínɡchánɡ</t>
  </si>
  <si>
    <t>江河</t>
  </si>
  <si>
    <t>jiānɡhé</t>
  </si>
  <si>
    <t>田地</t>
  </si>
  <si>
    <t>tiándì</t>
  </si>
  <si>
    <t>工作</t>
  </si>
  <si>
    <t>ɡōnɡzuò</t>
  </si>
  <si>
    <t>办法</t>
  </si>
  <si>
    <t>bànfǎ</t>
  </si>
  <si>
    <t>如果</t>
  </si>
  <si>
    <t>rúɡuǒ</t>
  </si>
  <si>
    <t>长大</t>
  </si>
  <si>
    <t>zhǎnɡdà</t>
  </si>
  <si>
    <t>四海为家</t>
  </si>
  <si>
    <t>sìhǎiwéijiā</t>
  </si>
  <si>
    <t>娃娃</t>
  </si>
  <si>
    <t>wáwá</t>
  </si>
  <si>
    <t>只要</t>
  </si>
  <si>
    <t>zhǐyào</t>
  </si>
  <si>
    <t>皮毛</t>
  </si>
  <si>
    <t>pímáo</t>
  </si>
  <si>
    <t>那里</t>
  </si>
  <si>
    <t>nàlǐ</t>
  </si>
  <si>
    <t>花园</t>
  </si>
  <si>
    <t>huāyuán</t>
  </si>
  <si>
    <t>词语2</t>
  </si>
  <si>
    <t>石桥</t>
  </si>
  <si>
    <t>shíqiáo</t>
  </si>
  <si>
    <t>红领巾</t>
  </si>
  <si>
    <t>hónɡlǐnɡjīn</t>
  </si>
  <si>
    <t>欢笑</t>
  </si>
  <si>
    <t>huānxiào</t>
  </si>
  <si>
    <t>杨树</t>
  </si>
  <si>
    <t>yánɡshù</t>
  </si>
  <si>
    <t>枫树</t>
  </si>
  <si>
    <t>fēnɡshù</t>
  </si>
  <si>
    <t>木棉</t>
  </si>
  <si>
    <t>mùmián</t>
  </si>
  <si>
    <t>水杉</t>
  </si>
  <si>
    <t>shuǐshān</t>
  </si>
  <si>
    <t>化石</t>
  </si>
  <si>
    <t>huàshí</t>
  </si>
  <si>
    <t>金桂</t>
  </si>
  <si>
    <t>jīnɡuì</t>
  </si>
  <si>
    <t>写字</t>
  </si>
  <si>
    <t>xiězì</t>
  </si>
  <si>
    <t>丛林</t>
  </si>
  <si>
    <t>cónɡlín</t>
  </si>
  <si>
    <t>深处</t>
  </si>
  <si>
    <t>shēnchù</t>
  </si>
  <si>
    <t>竹林</t>
  </si>
  <si>
    <t>zhúlín</t>
  </si>
  <si>
    <t>pénɡyou</t>
  </si>
  <si>
    <t>四季</t>
  </si>
  <si>
    <t>sìjì</t>
  </si>
  <si>
    <t>农事</t>
  </si>
  <si>
    <t>nónɡshì</t>
  </si>
  <si>
    <t>月光</t>
  </si>
  <si>
    <t>yuèɡuānɡ</t>
  </si>
  <si>
    <t>棉衣</t>
  </si>
  <si>
    <t>miányī</t>
  </si>
  <si>
    <t>一同</t>
  </si>
  <si>
    <t>yìtónɡ</t>
  </si>
  <si>
    <t>词语3</t>
  </si>
  <si>
    <t>柱子</t>
  </si>
  <si>
    <t>zhùzi</t>
  </si>
  <si>
    <t>一边</t>
  </si>
  <si>
    <t>yìbiān</t>
  </si>
  <si>
    <t>到底</t>
  </si>
  <si>
    <t>dàodǐ</t>
  </si>
  <si>
    <t>秤杆</t>
  </si>
  <si>
    <t>chènɡɡǎn</t>
  </si>
  <si>
    <t>力气</t>
  </si>
  <si>
    <t>lìqi</t>
  </si>
  <si>
    <t>出来</t>
  </si>
  <si>
    <t>chūlái</t>
  </si>
  <si>
    <t>船身</t>
  </si>
  <si>
    <t>chuánshēn</t>
  </si>
  <si>
    <t>石头</t>
  </si>
  <si>
    <t>shítou</t>
  </si>
  <si>
    <t>地方</t>
  </si>
  <si>
    <t>dìfānɡ</t>
  </si>
  <si>
    <t>果然</t>
  </si>
  <si>
    <t>ɡuǒrán</t>
  </si>
  <si>
    <t>称呼</t>
  </si>
  <si>
    <t>chēnɡhu</t>
  </si>
  <si>
    <t>做手工</t>
  </si>
  <si>
    <t>zuòshǒuɡōnɡ</t>
  </si>
  <si>
    <t>岁月</t>
  </si>
  <si>
    <t>suìyuè</t>
  </si>
  <si>
    <t>时间</t>
  </si>
  <si>
    <t>shíjiān</t>
  </si>
  <si>
    <t>报纸</t>
  </si>
  <si>
    <t>bàozhǐ</t>
  </si>
  <si>
    <t>来不及</t>
  </si>
  <si>
    <t>láibují</t>
  </si>
  <si>
    <t>坏事</t>
  </si>
  <si>
    <t>huàishì</t>
  </si>
  <si>
    <t>好事</t>
  </si>
  <si>
    <t>hǎoshì</t>
  </si>
  <si>
    <t>一幅画</t>
  </si>
  <si>
    <t>yīfúhuà</t>
  </si>
  <si>
    <t>另外</t>
  </si>
  <si>
    <t>lìnɡwài</t>
  </si>
  <si>
    <t>捉拿</t>
  </si>
  <si>
    <t>zhuōná</t>
  </si>
  <si>
    <t>一并</t>
  </si>
  <si>
    <t>yíbìnɡ</t>
  </si>
  <si>
    <t>出国</t>
  </si>
  <si>
    <t>chūɡuó</t>
  </si>
  <si>
    <t>今天</t>
  </si>
  <si>
    <t>jīntiān</t>
  </si>
  <si>
    <t>开心</t>
  </si>
  <si>
    <t>kāixīn</t>
  </si>
  <si>
    <t>以前</t>
  </si>
  <si>
    <t>yǐqián</t>
  </si>
  <si>
    <t>还有</t>
  </si>
  <si>
    <t>háiyǒu</t>
  </si>
  <si>
    <t>台灯</t>
  </si>
  <si>
    <t>táidēnɡ</t>
  </si>
  <si>
    <t>一封信</t>
  </si>
  <si>
    <t>yīfēnɡxìn</t>
  </si>
  <si>
    <t>一支笔</t>
  </si>
  <si>
    <t>yīzhībǐ</t>
  </si>
  <si>
    <t>这时</t>
  </si>
  <si>
    <t>zhèshí</t>
  </si>
  <si>
    <t>阳光</t>
  </si>
  <si>
    <t>yánɡɡuānɡ</t>
  </si>
  <si>
    <t>明亮</t>
  </si>
  <si>
    <t>mínɡliànɡ</t>
  </si>
  <si>
    <t>故事</t>
  </si>
  <si>
    <t>ɡùshi</t>
  </si>
  <si>
    <t>头发</t>
  </si>
  <si>
    <t>tóufà</t>
  </si>
  <si>
    <t>窗外</t>
  </si>
  <si>
    <t>chuānɡwài</t>
  </si>
  <si>
    <t>哄人</t>
  </si>
  <si>
    <t>hǒnɡrén</t>
  </si>
  <si>
    <t>首先</t>
  </si>
  <si>
    <t>shǒuxiān</t>
  </si>
  <si>
    <t>闭眼</t>
  </si>
  <si>
    <t>bìyǎn</t>
  </si>
  <si>
    <t>圆脸</t>
  </si>
  <si>
    <t>yuánliǎn</t>
  </si>
  <si>
    <t>黄山</t>
  </si>
  <si>
    <t>huánɡshān</t>
  </si>
  <si>
    <t>词语4</t>
  </si>
  <si>
    <t>那些</t>
  </si>
  <si>
    <t>nàxiē</t>
  </si>
  <si>
    <t>山顶</t>
  </si>
  <si>
    <t>shāndǐnɡ</t>
  </si>
  <si>
    <t>一动不动</t>
  </si>
  <si>
    <t>yīdònɡbudònɡ</t>
  </si>
  <si>
    <t>云海</t>
  </si>
  <si>
    <t>yúnhǎi</t>
  </si>
  <si>
    <t>巨石</t>
  </si>
  <si>
    <t>jùshí</t>
  </si>
  <si>
    <t>前方</t>
  </si>
  <si>
    <t>qiánfānɡ</t>
  </si>
  <si>
    <t>每当</t>
  </si>
  <si>
    <t>měidānɡ</t>
  </si>
  <si>
    <t>金光闪闪</t>
  </si>
  <si>
    <t>jīnɡuānɡshǎnshǎn</t>
  </si>
  <si>
    <t>它们</t>
  </si>
  <si>
    <t>tāmen</t>
  </si>
  <si>
    <t>群山</t>
  </si>
  <si>
    <t>qúnshān</t>
  </si>
  <si>
    <t>树木</t>
  </si>
  <si>
    <t>shùmù</t>
  </si>
  <si>
    <t>名胜古迹</t>
  </si>
  <si>
    <t>mínɡshènɡɡǔjì</t>
  </si>
  <si>
    <t>中央</t>
  </si>
  <si>
    <t>zhōnɡyānɡ</t>
  </si>
  <si>
    <t>灯光</t>
  </si>
  <si>
    <t>dēnɡɡuānɡ</t>
  </si>
  <si>
    <t>中午</t>
  </si>
  <si>
    <t>zhōnɡwǔ</t>
  </si>
  <si>
    <t>风光</t>
  </si>
  <si>
    <t>fēnɡɡuānɡ</t>
  </si>
  <si>
    <t>出产</t>
  </si>
  <si>
    <t>chūchǎn</t>
  </si>
  <si>
    <t>水果</t>
  </si>
  <si>
    <t>shuǐɡuǒ</t>
  </si>
  <si>
    <t>月份</t>
  </si>
  <si>
    <t>yuèfèn</t>
  </si>
  <si>
    <t>山城</t>
  </si>
  <si>
    <t>shānchénɡ</t>
  </si>
  <si>
    <t>枝叶</t>
  </si>
  <si>
    <t>zhīyè</t>
  </si>
  <si>
    <t>展开</t>
  </si>
  <si>
    <t>zhǎnkāi</t>
  </si>
  <si>
    <t>五光十色</t>
  </si>
  <si>
    <t>wǔɡuānɡshísè</t>
  </si>
  <si>
    <t>好客</t>
  </si>
  <si>
    <t>hàokè</t>
  </si>
  <si>
    <t>老乡</t>
  </si>
  <si>
    <t>lǎoxiānɡ</t>
  </si>
  <si>
    <t>空气</t>
  </si>
  <si>
    <t>kōnɡqì</t>
  </si>
  <si>
    <t>水分</t>
  </si>
  <si>
    <t>shuǐfèn</t>
  </si>
  <si>
    <t>坐井观天</t>
  </si>
  <si>
    <t>zuòjǐnɡɡuāntiān</t>
  </si>
  <si>
    <t>词语5</t>
  </si>
  <si>
    <t>井沿</t>
  </si>
  <si>
    <t>jǐnɡyán</t>
  </si>
  <si>
    <t>回答</t>
  </si>
  <si>
    <t>huídá</t>
  </si>
  <si>
    <t>口渴</t>
  </si>
  <si>
    <t>kǒukě</t>
  </si>
  <si>
    <t>大话</t>
  </si>
  <si>
    <t>dàhuà</t>
  </si>
  <si>
    <t>无边无际</t>
  </si>
  <si>
    <t>wúbiānwújì</t>
  </si>
  <si>
    <t>山脚</t>
  </si>
  <si>
    <t>shānjiǎo</t>
  </si>
  <si>
    <t>当作</t>
  </si>
  <si>
    <t>dànɡzuò</t>
  </si>
  <si>
    <t>前面</t>
  </si>
  <si>
    <t>qiánmiɑn</t>
  </si>
  <si>
    <t>晴朗</t>
  </si>
  <si>
    <t>qínɡlǎnɡ</t>
  </si>
  <si>
    <t>枯草</t>
  </si>
  <si>
    <t>kūcǎo</t>
  </si>
  <si>
    <t>正好</t>
  </si>
  <si>
    <t>zhènɡhǎo</t>
  </si>
  <si>
    <t>清早</t>
  </si>
  <si>
    <t>qīnɡzǎo</t>
  </si>
  <si>
    <t>却是</t>
  </si>
  <si>
    <t>quèshì</t>
  </si>
  <si>
    <t>现在</t>
  </si>
  <si>
    <t>xiànzài</t>
  </si>
  <si>
    <t>将来</t>
  </si>
  <si>
    <t>jiānɡlái</t>
  </si>
  <si>
    <t>难过</t>
  </si>
  <si>
    <t>nánɡuò</t>
  </si>
  <si>
    <t>大雪纷飞</t>
  </si>
  <si>
    <t>dàxuěfēnfēi</t>
  </si>
  <si>
    <t>枝头</t>
  </si>
  <si>
    <t>zhītóu</t>
  </si>
  <si>
    <t>一阵风</t>
  </si>
  <si>
    <t>yízhènfēnɡ</t>
  </si>
  <si>
    <t>从前</t>
  </si>
  <si>
    <t>cónɡqián</t>
  </si>
  <si>
    <t>细长</t>
  </si>
  <si>
    <t>xìchánɡ</t>
  </si>
  <si>
    <t>可爱</t>
  </si>
  <si>
    <t>kěài</t>
  </si>
  <si>
    <t>每天</t>
  </si>
  <si>
    <t>měitiān</t>
  </si>
  <si>
    <t>自言自语</t>
  </si>
  <si>
    <t>zìyánzìyǔ</t>
  </si>
  <si>
    <t>南瓜</t>
  </si>
  <si>
    <t>nánɡuā</t>
  </si>
  <si>
    <t>奇怪</t>
  </si>
  <si>
    <t>qíɡuài</t>
  </si>
  <si>
    <t>八角楼</t>
  </si>
  <si>
    <t>bājiǎolóu</t>
  </si>
  <si>
    <t>词语6</t>
  </si>
  <si>
    <t>深夜</t>
  </si>
  <si>
    <t>shēnyè</t>
  </si>
  <si>
    <t>军衣</t>
  </si>
  <si>
    <t>jūnyī</t>
  </si>
  <si>
    <t>xīnɡxīnɡzhīhuǒ</t>
  </si>
  <si>
    <t>沉思</t>
  </si>
  <si>
    <t>chénsī</t>
  </si>
  <si>
    <t>胜利</t>
  </si>
  <si>
    <t>shènɡlì</t>
  </si>
  <si>
    <t>biǎndɑn</t>
  </si>
  <si>
    <t>同志</t>
  </si>
  <si>
    <t>tónɡzhì</t>
  </si>
  <si>
    <t>带领</t>
  </si>
  <si>
    <t>dàilǐnɡ</t>
  </si>
  <si>
    <t>队伍</t>
  </si>
  <si>
    <t>duìwǔ</t>
  </si>
  <si>
    <t>会师</t>
  </si>
  <si>
    <t>huìshī</t>
  </si>
  <si>
    <t>红军</t>
  </si>
  <si>
    <t>hónɡjūn</t>
  </si>
  <si>
    <t>来回</t>
  </si>
  <si>
    <t>láihuí</t>
  </si>
  <si>
    <t>白天</t>
  </si>
  <si>
    <t>báitiān</t>
  </si>
  <si>
    <t>起来</t>
  </si>
  <si>
    <t>qǐlái</t>
  </si>
  <si>
    <t>难忘</t>
  </si>
  <si>
    <t>nánwànɡ</t>
  </si>
  <si>
    <t>泼水节</t>
  </si>
  <si>
    <t>pōshuǐjié</t>
  </si>
  <si>
    <t>一年一度</t>
  </si>
  <si>
    <t>yìniányídù</t>
  </si>
  <si>
    <t>四面八方</t>
  </si>
  <si>
    <t>sìmiànbāfānɡ</t>
  </si>
  <si>
    <t>龙船</t>
  </si>
  <si>
    <t>lónɡchuán</t>
  </si>
  <si>
    <t>花地</t>
  </si>
  <si>
    <t>huādì</t>
  </si>
  <si>
    <t>欢呼</t>
  </si>
  <si>
    <t>huānhū</t>
  </si>
  <si>
    <t>人群</t>
  </si>
  <si>
    <t>rénqún</t>
  </si>
  <si>
    <t>欢乐</t>
  </si>
  <si>
    <t>huānlè</t>
  </si>
  <si>
    <t>开始</t>
  </si>
  <si>
    <t>kāishǐ</t>
  </si>
  <si>
    <t>柏树枝</t>
  </si>
  <si>
    <t>bǎishùzhī</t>
  </si>
  <si>
    <t>多么</t>
  </si>
  <si>
    <t>duōme</t>
  </si>
  <si>
    <t>年轻</t>
  </si>
  <si>
    <t>niánqīnɡ</t>
  </si>
  <si>
    <t>村子</t>
  </si>
  <si>
    <t>cūnzi</t>
  </si>
  <si>
    <t>知道</t>
  </si>
  <si>
    <t>zhīdào</t>
  </si>
  <si>
    <t>广场</t>
  </si>
  <si>
    <t>ɡuǎnɡchǎnɡ</t>
  </si>
  <si>
    <t>民兵</t>
  </si>
  <si>
    <t>mínbīnɡ</t>
  </si>
  <si>
    <t>于是</t>
  </si>
  <si>
    <t>yúshì</t>
  </si>
  <si>
    <t>词语7</t>
  </si>
  <si>
    <t>无论</t>
  </si>
  <si>
    <t>wúlùn</t>
  </si>
  <si>
    <t>船只</t>
  </si>
  <si>
    <t>chuánzhī</t>
  </si>
  <si>
    <t>连同</t>
  </si>
  <si>
    <t>liántónɡ</t>
  </si>
  <si>
    <t>岸边</t>
  </si>
  <si>
    <t>ànbiān</t>
  </si>
  <si>
    <t>同时</t>
  </si>
  <si>
    <t>tónɡshí</t>
  </si>
  <si>
    <t>房屋</t>
  </si>
  <si>
    <t>fánɡwū</t>
  </si>
  <si>
    <t>一切</t>
  </si>
  <si>
    <t>yíqiè</t>
  </si>
  <si>
    <t>不久</t>
  </si>
  <si>
    <t>bùjiǔ</t>
  </si>
  <si>
    <t>出现</t>
  </si>
  <si>
    <t>chūxiàn</t>
  </si>
  <si>
    <t>空地</t>
  </si>
  <si>
    <t>kònɡdì</t>
  </si>
  <si>
    <t>唱歌</t>
  </si>
  <si>
    <t>chànɡɡē</t>
  </si>
  <si>
    <t>回家</t>
  </si>
  <si>
    <t>huíjiā</t>
  </si>
  <si>
    <t>赶快</t>
  </si>
  <si>
    <t>ɡǎnkuài</t>
  </si>
  <si>
    <t>旁边</t>
  </si>
  <si>
    <t>pánɡbiān</t>
  </si>
  <si>
    <t>火星</t>
  </si>
  <si>
    <t>huǒxīnɡ</t>
  </si>
  <si>
    <t>连忙</t>
  </si>
  <si>
    <t>liánmánɡ</t>
  </si>
  <si>
    <t>浑身</t>
  </si>
  <si>
    <t>húnshēn</t>
  </si>
  <si>
    <t>shíhou</t>
  </si>
  <si>
    <t>谢谢</t>
  </si>
  <si>
    <t>xièxiè</t>
  </si>
  <si>
    <t>水汽</t>
  </si>
  <si>
    <t>shuǐqì</t>
  </si>
  <si>
    <t>词语8</t>
  </si>
  <si>
    <t>身边</t>
  </si>
  <si>
    <t>shēnbiān</t>
  </si>
  <si>
    <t>为什么</t>
  </si>
  <si>
    <t>wèishénme</t>
  </si>
  <si>
    <t>爪子</t>
  </si>
  <si>
    <t>zhuǎzi</t>
  </si>
  <si>
    <t>面前</t>
  </si>
  <si>
    <t>miànqián</t>
  </si>
  <si>
    <t>神气活现</t>
  </si>
  <si>
    <t>shénqìhuóxiàn</t>
  </si>
  <si>
    <t>野猪</t>
  </si>
  <si>
    <t>yězhū</t>
  </si>
  <si>
    <t>往常</t>
  </si>
  <si>
    <t>wǎnɡchánɡ</t>
  </si>
  <si>
    <t>身后</t>
  </si>
  <si>
    <t>shēnhòu</t>
  </si>
  <si>
    <t>信以为真</t>
  </si>
  <si>
    <t>xìnyǐwéizhēn</t>
  </si>
  <si>
    <t>纸船</t>
  </si>
  <si>
    <t>zhǐchuán</t>
  </si>
  <si>
    <t>松果</t>
  </si>
  <si>
    <t>sōnɡɡuǒ</t>
  </si>
  <si>
    <t>纸条</t>
  </si>
  <si>
    <t>zhǐtiáo</t>
  </si>
  <si>
    <t>可是</t>
  </si>
  <si>
    <t>kěshì</t>
  </si>
  <si>
    <t>但是</t>
  </si>
  <si>
    <t>dànshì</t>
  </si>
  <si>
    <t>屋顶</t>
  </si>
  <si>
    <t>wūdǐnɡ</t>
  </si>
  <si>
    <t>和好</t>
  </si>
  <si>
    <t>héhǎo</t>
  </si>
  <si>
    <t>田野</t>
  </si>
  <si>
    <t>tiányě</t>
  </si>
  <si>
    <t>风车</t>
  </si>
  <si>
    <t>fēnɡchē</t>
  </si>
  <si>
    <t>飞快</t>
  </si>
  <si>
    <t>fēikuài</t>
  </si>
  <si>
    <t>不住</t>
  </si>
  <si>
    <t>búzhù</t>
  </si>
  <si>
    <t>点头</t>
  </si>
  <si>
    <t>diǎntóu</t>
  </si>
  <si>
    <t>急忙</t>
  </si>
  <si>
    <t>jímánɡ</t>
  </si>
  <si>
    <t>伤心</t>
  </si>
  <si>
    <t>shānɡxīn</t>
  </si>
  <si>
    <t>路边</t>
  </si>
  <si>
    <t>lùbiān</t>
  </si>
  <si>
    <t>生气</t>
  </si>
  <si>
    <t>shēnɡqì</t>
  </si>
  <si>
    <t>none</t>
  </si>
  <si>
    <t>None</t>
  </si>
  <si>
    <t>無</t>
  </si>
  <si>
    <t>DiceKind</t>
  </si>
  <si>
    <t>骰子类型</t>
  </si>
  <si>
    <t>Dice Type</t>
  </si>
  <si>
    <t>骰子類型</t>
  </si>
  <si>
    <t>four</t>
  </si>
  <si>
    <t>4面骰子</t>
  </si>
  <si>
    <t>six</t>
  </si>
  <si>
    <t>6面骰子</t>
  </si>
  <si>
    <t>eight</t>
  </si>
  <si>
    <t>8面骰子</t>
  </si>
  <si>
    <t>twelve</t>
  </si>
  <si>
    <t>12面骰子</t>
  </si>
  <si>
    <t>twenty</t>
  </si>
  <si>
    <t>20面骰子</t>
  </si>
  <si>
    <t>twentyFour</t>
  </si>
  <si>
    <t>24面骰子</t>
  </si>
  <si>
    <t>DiceParameter</t>
  </si>
  <si>
    <t>骰子生成参数</t>
  </si>
  <si>
    <t>Dice Generation Parameters</t>
  </si>
  <si>
    <t>骰子生成參數</t>
  </si>
  <si>
    <t>string</t>
  </si>
  <si>
    <t>Id</t>
  </si>
  <si>
    <t>number</t>
  </si>
  <si>
    <t>sideLength</t>
  </si>
  <si>
    <t>边长</t>
  </si>
  <si>
    <t>Side Length</t>
  </si>
  <si>
    <t>邊長</t>
  </si>
  <si>
    <t>Array&lt;I18nable | string&gt;</t>
  </si>
  <si>
    <t>contents</t>
  </si>
  <si>
    <t>各面内容</t>
  </si>
  <si>
    <t>Contents of all sides</t>
  </si>
  <si>
    <t>各面內容</t>
  </si>
  <si>
    <t>outerLineStyle</t>
  </si>
  <si>
    <t>外边界线样式</t>
  </si>
  <si>
    <t>Outside Boundary Line Style</t>
  </si>
  <si>
    <t>外邊界線樣式</t>
  </si>
  <si>
    <t>innerLineStyle</t>
  </si>
  <si>
    <t>内部线样式</t>
  </si>
  <si>
    <t>Interior Line Style</t>
  </si>
  <si>
    <t>內部線樣式</t>
  </si>
  <si>
    <t>textStyle</t>
  </si>
  <si>
    <t>文本样式</t>
  </si>
  <si>
    <t>Text Style</t>
  </si>
  <si>
    <t>文字樣式</t>
  </si>
  <si>
    <t>object</t>
  </si>
  <si>
    <t>options</t>
  </si>
  <si>
    <t>其它参数</t>
  </si>
  <si>
    <t>Other parameters</t>
  </si>
  <si>
    <t>其它參數</t>
  </si>
  <si>
    <t>DiceResult</t>
  </si>
  <si>
    <t>骰子生成结果</t>
  </si>
  <si>
    <t>Dice Generation Result</t>
  </si>
  <si>
    <t>骰子生成結果</t>
  </si>
  <si>
    <t>svg元素编号</t>
  </si>
  <si>
    <t>Svg Element Id</t>
  </si>
  <si>
    <t>svg元素編號</t>
  </si>
  <si>
    <t>SVGElement</t>
  </si>
  <si>
    <t>svg</t>
  </si>
  <si>
    <t>svg元素</t>
  </si>
  <si>
    <t>Svg Element</t>
  </si>
  <si>
    <t>样式表</t>
  </si>
  <si>
    <t>樣式表</t>
  </si>
  <si>
    <t>January</t>
  </si>
  <si>
    <t>一月</t>
  </si>
  <si>
    <t>Jan.</t>
  </si>
  <si>
    <t>February</t>
  </si>
  <si>
    <t>二月</t>
  </si>
  <si>
    <t>Feb.</t>
  </si>
  <si>
    <t>March</t>
  </si>
  <si>
    <t>三月</t>
  </si>
  <si>
    <t>Mar.</t>
  </si>
  <si>
    <t>April</t>
  </si>
  <si>
    <t>四月</t>
  </si>
  <si>
    <t>May</t>
  </si>
  <si>
    <t>五月</t>
  </si>
  <si>
    <t>June</t>
  </si>
  <si>
    <t>六月</t>
  </si>
  <si>
    <t>July</t>
  </si>
  <si>
    <t>七月</t>
  </si>
  <si>
    <t>August</t>
  </si>
  <si>
    <t>八月</t>
  </si>
  <si>
    <t>September</t>
  </si>
  <si>
    <t>九月</t>
  </si>
  <si>
    <t>October</t>
  </si>
  <si>
    <t>十月</t>
  </si>
  <si>
    <t>November</t>
  </si>
  <si>
    <t>十一月</t>
  </si>
  <si>
    <t>December</t>
  </si>
  <si>
    <t>十二月</t>
  </si>
  <si>
    <t>ten</t>
    <phoneticPr fontId="11" type="noConversion"/>
  </si>
  <si>
    <t>10面骰子</t>
    <phoneticPr fontId="11" type="noConversion"/>
  </si>
  <si>
    <t>fourteen</t>
    <phoneticPr fontId="11" type="noConversion"/>
  </si>
  <si>
    <t>sixteen</t>
    <phoneticPr fontId="11" type="noConversion"/>
  </si>
  <si>
    <t>sixty</t>
    <phoneticPr fontId="11" type="noConversion"/>
  </si>
  <si>
    <t>14面骰子</t>
    <phoneticPr fontId="11" type="noConversion"/>
  </si>
  <si>
    <t>16面骰子</t>
    <phoneticPr fontId="11" type="noConversion"/>
  </si>
  <si>
    <t>60面骰子</t>
    <phoneticPr fontId="11" type="noConversion"/>
  </si>
  <si>
    <t>twentySix</t>
    <phoneticPr fontId="11" type="noConversion"/>
  </si>
  <si>
    <t>26面骰子</t>
    <phoneticPr fontId="1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</si>
</sst>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9"/>
      <color rgb="FF000000"/>
      <name val="楷体"/>
      <family val="2"/>
      <charset val="134"/>
    </font>
    <font>
      <sz val="9"/>
      <color theme="1"/>
      <name val="楷体"/>
      <family val="2"/>
      <charset val="134"/>
    </font>
    <font>
      <sz val="9"/>
      <color rgb="FFFFFFFF"/>
      <name val="楷体"/>
      <family val="3"/>
      <charset val="134"/>
    </font>
    <font>
      <sz val="9"/>
      <color rgb="FFFFFFFF"/>
      <name val="楷体"/>
      <family val="2"/>
      <charset val="134"/>
    </font>
    <font>
      <sz val="8"/>
      <color rgb="FF000000"/>
      <name val="Consolas"/>
      <family val="3"/>
      <charset val="1"/>
    </font>
    <font>
      <u/>
      <sz val="9"/>
      <color rgb="FF0563C1"/>
      <name val="楷体"/>
      <family val="2"/>
      <charset val="134"/>
    </font>
    <font>
      <sz val="9"/>
      <color rgb="FF000000"/>
      <name val="楷体"/>
      <family val="3"/>
      <charset val="134"/>
    </font>
    <font>
      <sz val="12"/>
      <color rgb="FF000000"/>
      <name val="楷体"/>
      <family val="3"/>
      <charset val="134"/>
    </font>
    <font>
      <sz val="12"/>
      <color rgb="FF000000"/>
      <name val="Times New Roman"/>
      <family val="1"/>
      <charset val="1"/>
    </font>
    <font>
      <sz val="12"/>
      <color rgb="FF00B0F0"/>
      <name val="楷体"/>
      <family val="3"/>
      <charset val="134"/>
    </font>
    <font>
      <sz val="12"/>
      <color rgb="FF00B0F0"/>
      <name val="Times New Roman"/>
      <family val="1"/>
      <charset val="1"/>
    </font>
    <font>
      <sz val="9"/>
      <name val="楷体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rgb="FF9DC3E6"/>
        <bgColor rgb="FFB4C7E7"/>
      </patternFill>
    </fill>
    <fill>
      <patternFill patternType="solid">
        <fgColor rgb="FF0070C0"/>
        <bgColor rgb="FF0563C1"/>
      </patternFill>
    </fill>
    <fill>
      <patternFill patternType="solid">
        <fgColor rgb="FF7030A0"/>
        <bgColor rgb="FF993366"/>
      </patternFill>
    </fill>
    <fill>
      <patternFill patternType="solid">
        <fgColor rgb="FF00B0F0"/>
        <bgColor rgb="FF33CCCC"/>
      </patternFill>
    </fill>
    <fill>
      <patternFill patternType="solid">
        <fgColor rgb="FF00B050"/>
        <bgColor rgb="FF008080"/>
      </patternFill>
    </fill>
    <fill>
      <patternFill patternType="solid">
        <fgColor rgb="FF92D050"/>
        <bgColor rgb="FF969696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>
      <alignment vertical="center"/>
    </xf>
    <xf numFmtId="0" fontId="5" fillId="0" borderId="0" applyBorder="0" applyProtection="0">
      <alignment vertical="center"/>
    </xf>
    <xf numFmtId="0" fontId="1" fillId="0" borderId="0">
      <alignment vertical="center"/>
    </xf>
  </cellStyleXfs>
  <cellXfs count="23">
    <xf numFmtId="0" fontId="0" fillId="0" borderId="0" xfId="0">
      <alignment vertical="center"/>
    </xf>
    <xf numFmtId="0" fontId="0" fillId="2" borderId="1" xfId="0" applyFill="1" applyBorder="1">
      <alignment vertical="center"/>
    </xf>
    <xf numFmtId="0" fontId="0" fillId="0" borderId="1" xfId="0" applyBorder="1" applyAlignment="1">
      <alignment horizontal="right" vertical="center"/>
    </xf>
    <xf numFmtId="0" fontId="0" fillId="0" borderId="0" xfId="0" applyAlignment="1">
      <alignment horizontal="right" vertical="center"/>
    </xf>
    <xf numFmtId="0" fontId="2" fillId="3" borderId="1" xfId="0" applyFont="1" applyFill="1" applyBorder="1" applyAlignment="1">
      <alignment horizontal="center" vertical="center"/>
    </xf>
    <xf numFmtId="0" fontId="0" fillId="0" borderId="1" xfId="0" applyBorder="1">
      <alignment vertical="center"/>
    </xf>
    <xf numFmtId="0" fontId="3" fillId="3" borderId="1" xfId="0" applyFont="1" applyFill="1" applyBorder="1" applyAlignment="1">
      <alignment horizontal="center" vertical="center"/>
    </xf>
    <xf numFmtId="0" fontId="4" fillId="0" borderId="0" xfId="0" applyFont="1">
      <alignment vertical="center"/>
    </xf>
    <xf numFmtId="0" fontId="0" fillId="4" borderId="0" xfId="0" applyFill="1">
      <alignment vertical="center"/>
    </xf>
    <xf numFmtId="0" fontId="5" fillId="0" borderId="0" xfId="1" applyBorder="1" applyProtection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3" fillId="4" borderId="0" xfId="0" applyFont="1" applyFill="1" applyAlignment="1">
      <alignment vertical="center" wrapText="1" shrinkToFit="1"/>
    </xf>
    <xf numFmtId="0" fontId="0" fillId="0" borderId="0" xfId="0" applyAlignment="1">
      <alignment vertical="center" shrinkToFit="1"/>
    </xf>
    <xf numFmtId="0" fontId="0" fillId="5" borderId="0" xfId="0" applyFill="1" applyAlignment="1">
      <alignment vertical="center" shrinkToFit="1"/>
    </xf>
    <xf numFmtId="0" fontId="6" fillId="0" borderId="0" xfId="0" applyFont="1">
      <alignment vertical="center"/>
    </xf>
    <xf numFmtId="0" fontId="0" fillId="7" borderId="0" xfId="0" applyFill="1" applyAlignment="1">
      <alignment vertical="center" shrinkToFit="1"/>
    </xf>
    <xf numFmtId="0" fontId="0" fillId="7" borderId="0" xfId="0" applyFill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0" fillId="6" borderId="0" xfId="0" applyFill="1" applyAlignment="1">
      <alignment vertical="center" shrinkToFit="1"/>
    </xf>
  </cellXfs>
  <cellStyles count="3">
    <cellStyle name="Hyperlink" xfId="1" builtinId="8"/>
    <cellStyle name="Normal" xfId="0" builtinId="0"/>
    <cellStyle name="Normal 2" xfId="2" xr:uid="{E23BC498-3F5F-422D-9D6B-5DB4B7A84124}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70C0"/>
      <rgbColor rgb="FFB4C7E7"/>
      <rgbColor rgb="FF808080"/>
      <rgbColor rgb="FF9999FF"/>
      <rgbColor rgb="FF7030A0"/>
      <rgbColor rgb="FFFFFFCC"/>
      <rgbColor rgb="FFCCFFFF"/>
      <rgbColor rgb="FF660066"/>
      <rgbColor rgb="FFFF8080"/>
      <rgbColor rgb="FF0563C1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B0F0"/>
      <rgbColor rgb="FFCCFFFF"/>
      <rgbColor rgb="FFE2F0D9"/>
      <rgbColor rgb="FFFFFF99"/>
      <rgbColor rgb="FF9DC3E6"/>
      <rgbColor rgb="FFFF99CC"/>
      <rgbColor rgb="FFCC99FF"/>
      <rgbColor rgb="FFFFC7CE"/>
      <rgbColor rgb="FF3366FF"/>
      <rgbColor rgb="FF33CCCC"/>
      <rgbColor rgb="FF92D050"/>
      <rgbColor rgb="FFFFC000"/>
      <rgbColor rgb="FFFF9900"/>
      <rgbColor rgb="FFFF6600"/>
      <rgbColor rgb="FF666699"/>
      <rgbColor rgb="FF969696"/>
      <rgbColor rgb="FF003366"/>
      <rgbColor rgb="FF00B050"/>
      <rgbColor rgb="FF003300"/>
      <rgbColor rgb="FF333300"/>
      <rgbColor rgb="FF993300"/>
      <rgbColor rgb="FF993366"/>
      <rgbColor rgb="FF333399"/>
      <rgbColor rgb="FF202124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://edu.sonya.cc/" TargetMode="External"/><Relationship Id="rId3" Type="http://schemas.openxmlformats.org/officeDocument/2006/relationships/hyperlink" Target="http://edu.sonya.cc/" TargetMode="External"/><Relationship Id="rId7" Type="http://schemas.openxmlformats.org/officeDocument/2006/relationships/hyperlink" Target="http://edu.sonya.cc/" TargetMode="External"/><Relationship Id="rId2" Type="http://schemas.openxmlformats.org/officeDocument/2006/relationships/hyperlink" Target="http://edu.sonya.cc/" TargetMode="External"/><Relationship Id="rId1" Type="http://schemas.openxmlformats.org/officeDocument/2006/relationships/hyperlink" Target="http://edu.sonya.cc/" TargetMode="External"/><Relationship Id="rId6" Type="http://schemas.openxmlformats.org/officeDocument/2006/relationships/hyperlink" Target="http://edu.sonya.cc/" TargetMode="External"/><Relationship Id="rId5" Type="http://schemas.openxmlformats.org/officeDocument/2006/relationships/hyperlink" Target="http://edu.sonya.cc/" TargetMode="External"/><Relationship Id="rId4" Type="http://schemas.openxmlformats.org/officeDocument/2006/relationships/hyperlink" Target="http://edu.sonya.cc/" TargetMode="External"/><Relationship Id="rId9" Type="http://schemas.openxmlformats.org/officeDocument/2006/relationships/hyperlink" Target="https://github.com/edu-sonya-cc/edu.sonya.cc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http://edu.sonya.cc/" TargetMode="External"/><Relationship Id="rId2" Type="http://schemas.openxmlformats.org/officeDocument/2006/relationships/hyperlink" Target="http://edu.sonya.cc/" TargetMode="External"/><Relationship Id="rId1" Type="http://schemas.openxmlformats.org/officeDocument/2006/relationships/hyperlink" Target="http://edu.sonya.cc/" TargetMode="External"/><Relationship Id="rId6" Type="http://schemas.openxmlformats.org/officeDocument/2006/relationships/hyperlink" Target="https://github.com/edu-sonya-cc/edu.sonya.cc" TargetMode="External"/><Relationship Id="rId5" Type="http://schemas.openxmlformats.org/officeDocument/2006/relationships/hyperlink" Target="http://edu.sonya.cc/" TargetMode="External"/><Relationship Id="rId4" Type="http://schemas.openxmlformats.org/officeDocument/2006/relationships/hyperlink" Target="http://edu.sonya.cc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7030A0"/>
  </sheetPr>
  <dimension ref="A1:AO201"/>
  <sheetViews>
    <sheetView zoomScaleNormal="100" workbookViewId="0">
      <selection activeCell="A2" sqref="A2"/>
    </sheetView>
  </sheetViews>
  <sheetFormatPr defaultColWidth="8.625" defaultRowHeight="10.8" x14ac:dyDescent="0.15"/>
  <cols>
    <col min="1" max="1" width="5.5" customWidth="1"/>
    <col min="2" max="2" width="12.75" customWidth="1"/>
    <col min="3" max="3" width="6.5" customWidth="1"/>
    <col min="4" max="5" width="7.5" customWidth="1"/>
    <col min="6" max="6" width="6.5" customWidth="1"/>
    <col min="7" max="7" width="7.5" customWidth="1"/>
    <col min="8" max="8" width="6.5" customWidth="1"/>
    <col min="9" max="9" width="5.5" customWidth="1"/>
    <col min="10" max="11" width="7.5" customWidth="1"/>
    <col min="12" max="12" width="4.5" customWidth="1"/>
    <col min="13" max="13" width="7.5" customWidth="1"/>
    <col min="14" max="14" width="6.5" customWidth="1"/>
    <col min="16" max="16" width="5.5" customWidth="1"/>
    <col min="17" max="17" width="7.5" customWidth="1"/>
    <col min="19" max="19" width="7.5" customWidth="1"/>
    <col min="20" max="20" width="5.5" customWidth="1"/>
    <col min="22" max="22" width="7.5" customWidth="1"/>
    <col min="23" max="23" width="6.5" customWidth="1"/>
    <col min="25" max="25" width="5.5" customWidth="1"/>
    <col min="26" max="26" width="6.5" customWidth="1"/>
    <col min="28" max="28" width="7.5" customWidth="1"/>
    <col min="29" max="29" width="5.5" customWidth="1"/>
    <col min="31" max="31" width="7.5" customWidth="1"/>
    <col min="32" max="32" width="5.5" customWidth="1"/>
    <col min="34" max="34" width="7.5" customWidth="1"/>
    <col min="35" max="35" width="5.5" customWidth="1"/>
    <col min="37" max="37" width="7.5" customWidth="1"/>
    <col min="38" max="38" width="5.5" customWidth="1"/>
    <col min="40" max="40" width="5.5" customWidth="1"/>
    <col min="41" max="41" width="6.5" customWidth="1"/>
  </cols>
  <sheetData>
    <row r="1" spans="1:41" x14ac:dyDescent="0.15">
      <c r="A1" s="1">
        <v>1440</v>
      </c>
      <c r="B1" s="2" t="s">
        <v>0</v>
      </c>
      <c r="C1" s="3"/>
      <c r="D1">
        <v>0.5</v>
      </c>
      <c r="F1" s="3"/>
      <c r="G1">
        <v>1</v>
      </c>
      <c r="J1">
        <v>1.5</v>
      </c>
      <c r="M1">
        <v>2</v>
      </c>
      <c r="P1">
        <v>2.5</v>
      </c>
      <c r="S1">
        <v>3</v>
      </c>
      <c r="V1">
        <v>4</v>
      </c>
      <c r="Y1">
        <v>5</v>
      </c>
      <c r="AB1">
        <v>6</v>
      </c>
      <c r="AE1">
        <v>7</v>
      </c>
      <c r="AH1">
        <v>8</v>
      </c>
      <c r="AK1">
        <v>9</v>
      </c>
      <c r="AN1">
        <v>10</v>
      </c>
    </row>
    <row r="2" spans="1:41" x14ac:dyDescent="0.15">
      <c r="A2" s="1">
        <f>PAGE_WIDTH_PX/100</f>
        <v>14.4</v>
      </c>
      <c r="B2" s="2" t="str">
        <f>A2/PAGE_WIDTH_PX*100 &amp; "vw"</f>
        <v>1vw</v>
      </c>
      <c r="C2" s="3"/>
      <c r="D2" s="1">
        <f t="shared" ref="D2:D33" si="0">vw_1*(ROW()-1)*D$1</f>
        <v>7.2</v>
      </c>
      <c r="E2" s="2" t="str">
        <f t="shared" ref="E2:E33" si="1">D2/PAGE_WIDTH_PX*100 &amp; "vw"</f>
        <v>0.5vw</v>
      </c>
      <c r="F2" s="3"/>
      <c r="G2" s="1">
        <f t="shared" ref="G2:G33" si="2">vw_1*(ROW()-1)*G$1</f>
        <v>14.4</v>
      </c>
      <c r="H2" s="2" t="str">
        <f t="shared" ref="H2:H33" si="3">G2/PAGE_WIDTH_PX*100 &amp; "vw"</f>
        <v>1vw</v>
      </c>
      <c r="J2" s="1">
        <f t="shared" ref="J2:J33" si="4">vw_1*(ROW()-1)*J$1</f>
        <v>21.6</v>
      </c>
      <c r="K2" s="2" t="str">
        <f t="shared" ref="K2:K33" si="5">J2/PAGE_WIDTH_PX*100 &amp; "vw"</f>
        <v>1.5vw</v>
      </c>
      <c r="M2" s="1">
        <f t="shared" ref="M2:M33" si="6">vw_1*(ROW()-1)*M$1</f>
        <v>28.8</v>
      </c>
      <c r="N2" s="2" t="str">
        <f t="shared" ref="N2:N33" si="7">M2/PAGE_WIDTH_PX*100 &amp; "vw"</f>
        <v>2vw</v>
      </c>
      <c r="P2" s="1">
        <f t="shared" ref="P2:P41" si="8">vw_1*(ROW()-1)*P$1</f>
        <v>36</v>
      </c>
      <c r="Q2" s="2" t="str">
        <f t="shared" ref="Q2:Q41" si="9">P2/PAGE_WIDTH_PX*100 &amp; "vw"</f>
        <v>2.5vw</v>
      </c>
      <c r="S2" s="1">
        <f t="shared" ref="S2:S34" si="10">vw_1*(ROW()-1)*S$1</f>
        <v>43.2</v>
      </c>
      <c r="T2" s="2" t="str">
        <f t="shared" ref="T2:T34" si="11">S2/PAGE_WIDTH_PX*100 &amp; "vw"</f>
        <v>3vw</v>
      </c>
      <c r="V2" s="1">
        <f t="shared" ref="V2:V26" si="12">vw_1*(ROW()-1)*V$1</f>
        <v>57.6</v>
      </c>
      <c r="W2" s="2" t="str">
        <f t="shared" ref="W2:W26" si="13">V2/PAGE_WIDTH_PX*100 &amp; "vw"</f>
        <v>4vw</v>
      </c>
      <c r="Y2" s="1">
        <f t="shared" ref="Y2:Y21" si="14">vw_1*(ROW()-1)*Y$1</f>
        <v>72</v>
      </c>
      <c r="Z2" s="2" t="str">
        <f t="shared" ref="Z2:Z21" si="15">Y2/PAGE_WIDTH_PX*100 &amp; "vw"</f>
        <v>5vw</v>
      </c>
      <c r="AB2" s="1">
        <f t="shared" ref="AB2:AB17" si="16">vw_1*(ROW()-1)*AB$1</f>
        <v>86.4</v>
      </c>
      <c r="AC2" s="2" t="str">
        <f t="shared" ref="AC2:AC17" si="17">AB2/PAGE_WIDTH_PX*100 &amp; "vw"</f>
        <v>6vw</v>
      </c>
      <c r="AE2" s="1">
        <f t="shared" ref="AE2:AE15" si="18">vw_1*(ROW()-1)*AE$1</f>
        <v>100.8</v>
      </c>
      <c r="AF2" s="2" t="str">
        <f t="shared" ref="AF2:AF15" si="19">AE2/PAGE_WIDTH_PX*100 &amp; "vw"</f>
        <v>7vw</v>
      </c>
      <c r="AH2" s="1">
        <f t="shared" ref="AH2:AH13" si="20">vw_1*(ROW()-1)*AH$1</f>
        <v>115.2</v>
      </c>
      <c r="AI2" s="2" t="str">
        <f t="shared" ref="AI2:AI13" si="21">AH2/PAGE_WIDTH_PX*100 &amp; "vw"</f>
        <v>8vw</v>
      </c>
      <c r="AK2" s="1">
        <f t="shared" ref="AK2:AK12" si="22">vw_1*(ROW()-1)*AK$1</f>
        <v>129.6</v>
      </c>
      <c r="AL2" s="2" t="str">
        <f t="shared" ref="AL2:AL12" si="23">AK2/PAGE_WIDTH_PX*100 &amp; "vw"</f>
        <v>9vw</v>
      </c>
      <c r="AN2" s="1">
        <f t="shared" ref="AN2:AN11" si="24">vw_1*(ROW()-1)*AN$1</f>
        <v>144</v>
      </c>
      <c r="AO2" s="2" t="str">
        <f t="shared" ref="AO2:AO11" si="25">AN2/PAGE_WIDTH_PX*100 &amp; "vw"</f>
        <v>10vw</v>
      </c>
    </row>
    <row r="3" spans="1:41" x14ac:dyDescent="0.15">
      <c r="A3" s="1">
        <v>1</v>
      </c>
      <c r="B3" s="2">
        <f>1/vw_1</f>
        <v>6.9444444444444448E-2</v>
      </c>
      <c r="C3" s="3"/>
      <c r="D3" s="1">
        <f t="shared" si="0"/>
        <v>14.4</v>
      </c>
      <c r="E3" s="2" t="str">
        <f t="shared" si="1"/>
        <v>1vw</v>
      </c>
      <c r="F3" s="3"/>
      <c r="G3" s="1">
        <f t="shared" si="2"/>
        <v>28.8</v>
      </c>
      <c r="H3" s="2" t="str">
        <f t="shared" si="3"/>
        <v>2vw</v>
      </c>
      <c r="J3" s="1">
        <f t="shared" si="4"/>
        <v>43.2</v>
      </c>
      <c r="K3" s="2" t="str">
        <f t="shared" si="5"/>
        <v>3vw</v>
      </c>
      <c r="M3" s="1">
        <f t="shared" si="6"/>
        <v>57.6</v>
      </c>
      <c r="N3" s="2" t="str">
        <f t="shared" si="7"/>
        <v>4vw</v>
      </c>
      <c r="P3" s="1">
        <f t="shared" si="8"/>
        <v>72</v>
      </c>
      <c r="Q3" s="2" t="str">
        <f t="shared" si="9"/>
        <v>5vw</v>
      </c>
      <c r="S3" s="1">
        <f t="shared" si="10"/>
        <v>86.4</v>
      </c>
      <c r="T3" s="2" t="str">
        <f t="shared" si="11"/>
        <v>6vw</v>
      </c>
      <c r="V3" s="1">
        <f t="shared" si="12"/>
        <v>115.2</v>
      </c>
      <c r="W3" s="2" t="str">
        <f t="shared" si="13"/>
        <v>8vw</v>
      </c>
      <c r="Y3" s="1">
        <f t="shared" si="14"/>
        <v>144</v>
      </c>
      <c r="Z3" s="2" t="str">
        <f t="shared" si="15"/>
        <v>10vw</v>
      </c>
      <c r="AB3" s="1">
        <f t="shared" si="16"/>
        <v>172.8</v>
      </c>
      <c r="AC3" s="2" t="str">
        <f t="shared" si="17"/>
        <v>12vw</v>
      </c>
      <c r="AE3" s="1">
        <f t="shared" si="18"/>
        <v>201.6</v>
      </c>
      <c r="AF3" s="2" t="str">
        <f t="shared" si="19"/>
        <v>14vw</v>
      </c>
      <c r="AH3" s="1">
        <f t="shared" si="20"/>
        <v>230.4</v>
      </c>
      <c r="AI3" s="2" t="str">
        <f t="shared" si="21"/>
        <v>16vw</v>
      </c>
      <c r="AK3" s="1">
        <f t="shared" si="22"/>
        <v>259.2</v>
      </c>
      <c r="AL3" s="2" t="str">
        <f t="shared" si="23"/>
        <v>18vw</v>
      </c>
      <c r="AN3" s="1">
        <f t="shared" si="24"/>
        <v>288</v>
      </c>
      <c r="AO3" s="2" t="str">
        <f t="shared" si="25"/>
        <v>20vw</v>
      </c>
    </row>
    <row r="4" spans="1:41" x14ac:dyDescent="0.15">
      <c r="C4" s="3"/>
      <c r="D4" s="1">
        <f t="shared" si="0"/>
        <v>21.6</v>
      </c>
      <c r="E4" s="2" t="str">
        <f t="shared" si="1"/>
        <v>1.5vw</v>
      </c>
      <c r="F4" s="3"/>
      <c r="G4" s="1">
        <f t="shared" si="2"/>
        <v>43.2</v>
      </c>
      <c r="H4" s="2" t="str">
        <f t="shared" si="3"/>
        <v>3vw</v>
      </c>
      <c r="J4" s="1">
        <f t="shared" si="4"/>
        <v>64.800000000000011</v>
      </c>
      <c r="K4" s="2" t="str">
        <f t="shared" si="5"/>
        <v>4.5vw</v>
      </c>
      <c r="M4" s="1">
        <f t="shared" si="6"/>
        <v>86.4</v>
      </c>
      <c r="N4" s="2" t="str">
        <f t="shared" si="7"/>
        <v>6vw</v>
      </c>
      <c r="P4" s="1">
        <f t="shared" si="8"/>
        <v>108</v>
      </c>
      <c r="Q4" s="2" t="str">
        <f t="shared" si="9"/>
        <v>7.5vw</v>
      </c>
      <c r="S4" s="1">
        <f t="shared" si="10"/>
        <v>129.60000000000002</v>
      </c>
      <c r="T4" s="2" t="str">
        <f t="shared" si="11"/>
        <v>9vw</v>
      </c>
      <c r="V4" s="1">
        <f t="shared" si="12"/>
        <v>172.8</v>
      </c>
      <c r="W4" s="2" t="str">
        <f t="shared" si="13"/>
        <v>12vw</v>
      </c>
      <c r="Y4" s="1">
        <f t="shared" si="14"/>
        <v>216</v>
      </c>
      <c r="Z4" s="2" t="str">
        <f t="shared" si="15"/>
        <v>15vw</v>
      </c>
      <c r="AB4" s="1">
        <f t="shared" si="16"/>
        <v>259.20000000000005</v>
      </c>
      <c r="AC4" s="2" t="str">
        <f t="shared" si="17"/>
        <v>18vw</v>
      </c>
      <c r="AE4" s="1">
        <f t="shared" si="18"/>
        <v>302.40000000000003</v>
      </c>
      <c r="AF4" s="2" t="str">
        <f t="shared" si="19"/>
        <v>21vw</v>
      </c>
      <c r="AH4" s="1">
        <f t="shared" si="20"/>
        <v>345.6</v>
      </c>
      <c r="AI4" s="2" t="str">
        <f t="shared" si="21"/>
        <v>24vw</v>
      </c>
      <c r="AK4" s="1">
        <f t="shared" si="22"/>
        <v>388.8</v>
      </c>
      <c r="AL4" s="2" t="str">
        <f t="shared" si="23"/>
        <v>27vw</v>
      </c>
      <c r="AN4" s="1">
        <f t="shared" si="24"/>
        <v>432</v>
      </c>
      <c r="AO4" s="2" t="str">
        <f t="shared" si="25"/>
        <v>30vw</v>
      </c>
    </row>
    <row r="5" spans="1:41" x14ac:dyDescent="0.15">
      <c r="A5" s="4" t="s">
        <v>1</v>
      </c>
      <c r="B5" s="4" t="s">
        <v>2</v>
      </c>
      <c r="C5" s="3"/>
      <c r="D5" s="1">
        <f t="shared" si="0"/>
        <v>28.8</v>
      </c>
      <c r="E5" s="2" t="str">
        <f t="shared" si="1"/>
        <v>2vw</v>
      </c>
      <c r="F5" s="3"/>
      <c r="G5" s="1">
        <f t="shared" si="2"/>
        <v>57.6</v>
      </c>
      <c r="H5" s="2" t="str">
        <f t="shared" si="3"/>
        <v>4vw</v>
      </c>
      <c r="J5" s="1">
        <f t="shared" si="4"/>
        <v>86.4</v>
      </c>
      <c r="K5" s="2" t="str">
        <f t="shared" si="5"/>
        <v>6vw</v>
      </c>
      <c r="M5" s="1">
        <f t="shared" si="6"/>
        <v>115.2</v>
      </c>
      <c r="N5" s="2" t="str">
        <f t="shared" si="7"/>
        <v>8vw</v>
      </c>
      <c r="P5" s="1">
        <f t="shared" si="8"/>
        <v>144</v>
      </c>
      <c r="Q5" s="2" t="str">
        <f t="shared" si="9"/>
        <v>10vw</v>
      </c>
      <c r="S5" s="1">
        <f t="shared" si="10"/>
        <v>172.8</v>
      </c>
      <c r="T5" s="2" t="str">
        <f t="shared" si="11"/>
        <v>12vw</v>
      </c>
      <c r="V5" s="1">
        <f t="shared" si="12"/>
        <v>230.4</v>
      </c>
      <c r="W5" s="2" t="str">
        <f t="shared" si="13"/>
        <v>16vw</v>
      </c>
      <c r="Y5" s="1">
        <f t="shared" si="14"/>
        <v>288</v>
      </c>
      <c r="Z5" s="2" t="str">
        <f t="shared" si="15"/>
        <v>20vw</v>
      </c>
      <c r="AB5" s="1">
        <f t="shared" si="16"/>
        <v>345.6</v>
      </c>
      <c r="AC5" s="2" t="str">
        <f t="shared" si="17"/>
        <v>24vw</v>
      </c>
      <c r="AE5" s="1">
        <f t="shared" si="18"/>
        <v>403.2</v>
      </c>
      <c r="AF5" s="2" t="str">
        <f t="shared" si="19"/>
        <v>28vw</v>
      </c>
      <c r="AH5" s="1">
        <f t="shared" si="20"/>
        <v>460.8</v>
      </c>
      <c r="AI5" s="2" t="str">
        <f t="shared" si="21"/>
        <v>32vw</v>
      </c>
      <c r="AK5" s="1">
        <f t="shared" si="22"/>
        <v>518.4</v>
      </c>
      <c r="AL5" s="2" t="str">
        <f t="shared" si="23"/>
        <v>36vw</v>
      </c>
      <c r="AN5" s="1">
        <f t="shared" si="24"/>
        <v>576</v>
      </c>
      <c r="AO5" s="2" t="str">
        <f t="shared" si="25"/>
        <v>40vw</v>
      </c>
    </row>
    <row r="6" spans="1:41" x14ac:dyDescent="0.15">
      <c r="A6" s="5">
        <f t="shared" ref="A6:A37" si="26">9*(ROW()-5)</f>
        <v>9</v>
      </c>
      <c r="B6" s="2" t="str">
        <f t="shared" ref="B6:B37" si="27">A6/vw_1 &amp; "vw"</f>
        <v>0.625vw</v>
      </c>
      <c r="C6" s="3"/>
      <c r="D6" s="1">
        <f t="shared" si="0"/>
        <v>36</v>
      </c>
      <c r="E6" s="2" t="str">
        <f t="shared" si="1"/>
        <v>2.5vw</v>
      </c>
      <c r="F6" s="3"/>
      <c r="G6" s="1">
        <f t="shared" si="2"/>
        <v>72</v>
      </c>
      <c r="H6" s="2" t="str">
        <f t="shared" si="3"/>
        <v>5vw</v>
      </c>
      <c r="J6" s="1">
        <f t="shared" si="4"/>
        <v>108</v>
      </c>
      <c r="K6" s="2" t="str">
        <f t="shared" si="5"/>
        <v>7.5vw</v>
      </c>
      <c r="M6" s="1">
        <f t="shared" si="6"/>
        <v>144</v>
      </c>
      <c r="N6" s="2" t="str">
        <f t="shared" si="7"/>
        <v>10vw</v>
      </c>
      <c r="P6" s="1">
        <f t="shared" si="8"/>
        <v>180</v>
      </c>
      <c r="Q6" s="2" t="str">
        <f t="shared" si="9"/>
        <v>12.5vw</v>
      </c>
      <c r="S6" s="1">
        <f t="shared" si="10"/>
        <v>216</v>
      </c>
      <c r="T6" s="2" t="str">
        <f t="shared" si="11"/>
        <v>15vw</v>
      </c>
      <c r="V6" s="1">
        <f t="shared" si="12"/>
        <v>288</v>
      </c>
      <c r="W6" s="2" t="str">
        <f t="shared" si="13"/>
        <v>20vw</v>
      </c>
      <c r="Y6" s="1">
        <f t="shared" si="14"/>
        <v>360</v>
      </c>
      <c r="Z6" s="2" t="str">
        <f t="shared" si="15"/>
        <v>25vw</v>
      </c>
      <c r="AB6" s="1">
        <f t="shared" si="16"/>
        <v>432</v>
      </c>
      <c r="AC6" s="2" t="str">
        <f t="shared" si="17"/>
        <v>30vw</v>
      </c>
      <c r="AE6" s="1">
        <f t="shared" si="18"/>
        <v>504</v>
      </c>
      <c r="AF6" s="2" t="str">
        <f t="shared" si="19"/>
        <v>35vw</v>
      </c>
      <c r="AH6" s="1">
        <f t="shared" si="20"/>
        <v>576</v>
      </c>
      <c r="AI6" s="2" t="str">
        <f t="shared" si="21"/>
        <v>40vw</v>
      </c>
      <c r="AK6" s="1">
        <f t="shared" si="22"/>
        <v>648</v>
      </c>
      <c r="AL6" s="2" t="str">
        <f t="shared" si="23"/>
        <v>45vw</v>
      </c>
      <c r="AN6" s="1">
        <f t="shared" si="24"/>
        <v>720</v>
      </c>
      <c r="AO6" s="2" t="str">
        <f t="shared" si="25"/>
        <v>50vw</v>
      </c>
    </row>
    <row r="7" spans="1:41" x14ac:dyDescent="0.15">
      <c r="A7" s="5">
        <f t="shared" si="26"/>
        <v>18</v>
      </c>
      <c r="B7" s="2" t="str">
        <f t="shared" si="27"/>
        <v>1.25vw</v>
      </c>
      <c r="C7" s="3"/>
      <c r="D7" s="1">
        <f t="shared" si="0"/>
        <v>43.2</v>
      </c>
      <c r="E7" s="2" t="str">
        <f t="shared" si="1"/>
        <v>3vw</v>
      </c>
      <c r="F7" s="3"/>
      <c r="G7" s="1">
        <f t="shared" si="2"/>
        <v>86.4</v>
      </c>
      <c r="H7" s="2" t="str">
        <f t="shared" si="3"/>
        <v>6vw</v>
      </c>
      <c r="J7" s="1">
        <f t="shared" si="4"/>
        <v>129.60000000000002</v>
      </c>
      <c r="K7" s="2" t="str">
        <f t="shared" si="5"/>
        <v>9vw</v>
      </c>
      <c r="M7" s="1">
        <f t="shared" si="6"/>
        <v>172.8</v>
      </c>
      <c r="N7" s="2" t="str">
        <f t="shared" si="7"/>
        <v>12vw</v>
      </c>
      <c r="P7" s="1">
        <f t="shared" si="8"/>
        <v>216</v>
      </c>
      <c r="Q7" s="2" t="str">
        <f t="shared" si="9"/>
        <v>15vw</v>
      </c>
      <c r="S7" s="1">
        <f t="shared" si="10"/>
        <v>259.20000000000005</v>
      </c>
      <c r="T7" s="2" t="str">
        <f t="shared" si="11"/>
        <v>18vw</v>
      </c>
      <c r="V7" s="1">
        <f t="shared" si="12"/>
        <v>345.6</v>
      </c>
      <c r="W7" s="2" t="str">
        <f t="shared" si="13"/>
        <v>24vw</v>
      </c>
      <c r="Y7" s="1">
        <f t="shared" si="14"/>
        <v>432</v>
      </c>
      <c r="Z7" s="2" t="str">
        <f t="shared" si="15"/>
        <v>30vw</v>
      </c>
      <c r="AB7" s="1">
        <f t="shared" si="16"/>
        <v>518.40000000000009</v>
      </c>
      <c r="AC7" s="2" t="str">
        <f t="shared" si="17"/>
        <v>36vw</v>
      </c>
      <c r="AE7" s="1">
        <f t="shared" si="18"/>
        <v>604.80000000000007</v>
      </c>
      <c r="AF7" s="2" t="str">
        <f t="shared" si="19"/>
        <v>42vw</v>
      </c>
      <c r="AH7" s="1">
        <f t="shared" si="20"/>
        <v>691.2</v>
      </c>
      <c r="AI7" s="2" t="str">
        <f t="shared" si="21"/>
        <v>48vw</v>
      </c>
      <c r="AK7" s="1">
        <f t="shared" si="22"/>
        <v>777.6</v>
      </c>
      <c r="AL7" s="2" t="str">
        <f t="shared" si="23"/>
        <v>54vw</v>
      </c>
      <c r="AN7" s="1">
        <f t="shared" si="24"/>
        <v>864</v>
      </c>
      <c r="AO7" s="2" t="str">
        <f t="shared" si="25"/>
        <v>60vw</v>
      </c>
    </row>
    <row r="8" spans="1:41" x14ac:dyDescent="0.15">
      <c r="A8" s="5">
        <f t="shared" si="26"/>
        <v>27</v>
      </c>
      <c r="B8" s="2" t="str">
        <f t="shared" si="27"/>
        <v>1.875vw</v>
      </c>
      <c r="C8" s="3"/>
      <c r="D8" s="1">
        <f t="shared" si="0"/>
        <v>50.4</v>
      </c>
      <c r="E8" s="2" t="str">
        <f t="shared" si="1"/>
        <v>3.5vw</v>
      </c>
      <c r="F8" s="3"/>
      <c r="G8" s="1">
        <f t="shared" si="2"/>
        <v>100.8</v>
      </c>
      <c r="H8" s="2" t="str">
        <f t="shared" si="3"/>
        <v>7vw</v>
      </c>
      <c r="J8" s="1">
        <f t="shared" si="4"/>
        <v>151.19999999999999</v>
      </c>
      <c r="K8" s="2" t="str">
        <f t="shared" si="5"/>
        <v>10.5vw</v>
      </c>
      <c r="M8" s="1">
        <f t="shared" si="6"/>
        <v>201.6</v>
      </c>
      <c r="N8" s="2" t="str">
        <f t="shared" si="7"/>
        <v>14vw</v>
      </c>
      <c r="P8" s="1">
        <f t="shared" si="8"/>
        <v>252</v>
      </c>
      <c r="Q8" s="2" t="str">
        <f t="shared" si="9"/>
        <v>17.5vw</v>
      </c>
      <c r="S8" s="1">
        <f t="shared" si="10"/>
        <v>302.39999999999998</v>
      </c>
      <c r="T8" s="2" t="str">
        <f t="shared" si="11"/>
        <v>21vw</v>
      </c>
      <c r="V8" s="1">
        <f t="shared" si="12"/>
        <v>403.2</v>
      </c>
      <c r="W8" s="2" t="str">
        <f t="shared" si="13"/>
        <v>28vw</v>
      </c>
      <c r="Y8" s="1">
        <f t="shared" si="14"/>
        <v>504</v>
      </c>
      <c r="Z8" s="2" t="str">
        <f t="shared" si="15"/>
        <v>35vw</v>
      </c>
      <c r="AB8" s="1">
        <f t="shared" si="16"/>
        <v>604.79999999999995</v>
      </c>
      <c r="AC8" s="2" t="str">
        <f t="shared" si="17"/>
        <v>42vw</v>
      </c>
      <c r="AE8" s="1">
        <f t="shared" si="18"/>
        <v>705.6</v>
      </c>
      <c r="AF8" s="2" t="str">
        <f t="shared" si="19"/>
        <v>49vw</v>
      </c>
      <c r="AH8" s="1">
        <f t="shared" si="20"/>
        <v>806.4</v>
      </c>
      <c r="AI8" s="2" t="str">
        <f t="shared" si="21"/>
        <v>56vw</v>
      </c>
      <c r="AK8" s="1">
        <f t="shared" si="22"/>
        <v>907.19999999999993</v>
      </c>
      <c r="AL8" s="2" t="str">
        <f t="shared" si="23"/>
        <v>63vw</v>
      </c>
      <c r="AN8" s="1">
        <f t="shared" si="24"/>
        <v>1008</v>
      </c>
      <c r="AO8" s="2" t="str">
        <f t="shared" si="25"/>
        <v>70vw</v>
      </c>
    </row>
    <row r="9" spans="1:41" x14ac:dyDescent="0.15">
      <c r="A9" s="5">
        <f t="shared" si="26"/>
        <v>36</v>
      </c>
      <c r="B9" s="2" t="str">
        <f t="shared" si="27"/>
        <v>2.5vw</v>
      </c>
      <c r="C9" s="3"/>
      <c r="D9" s="1">
        <f t="shared" si="0"/>
        <v>57.6</v>
      </c>
      <c r="E9" s="2" t="str">
        <f t="shared" si="1"/>
        <v>4vw</v>
      </c>
      <c r="F9" s="3"/>
      <c r="G9" s="1">
        <f t="shared" si="2"/>
        <v>115.2</v>
      </c>
      <c r="H9" s="2" t="str">
        <f t="shared" si="3"/>
        <v>8vw</v>
      </c>
      <c r="J9" s="1">
        <f t="shared" si="4"/>
        <v>172.8</v>
      </c>
      <c r="K9" s="2" t="str">
        <f t="shared" si="5"/>
        <v>12vw</v>
      </c>
      <c r="M9" s="1">
        <f t="shared" si="6"/>
        <v>230.4</v>
      </c>
      <c r="N9" s="2" t="str">
        <f t="shared" si="7"/>
        <v>16vw</v>
      </c>
      <c r="P9" s="1">
        <f t="shared" si="8"/>
        <v>288</v>
      </c>
      <c r="Q9" s="2" t="str">
        <f t="shared" si="9"/>
        <v>20vw</v>
      </c>
      <c r="S9" s="1">
        <f t="shared" si="10"/>
        <v>345.6</v>
      </c>
      <c r="T9" s="2" t="str">
        <f t="shared" si="11"/>
        <v>24vw</v>
      </c>
      <c r="V9" s="1">
        <f t="shared" si="12"/>
        <v>460.8</v>
      </c>
      <c r="W9" s="2" t="str">
        <f t="shared" si="13"/>
        <v>32vw</v>
      </c>
      <c r="Y9" s="1">
        <f t="shared" si="14"/>
        <v>576</v>
      </c>
      <c r="Z9" s="2" t="str">
        <f t="shared" si="15"/>
        <v>40vw</v>
      </c>
      <c r="AB9" s="1">
        <f t="shared" si="16"/>
        <v>691.2</v>
      </c>
      <c r="AC9" s="2" t="str">
        <f t="shared" si="17"/>
        <v>48vw</v>
      </c>
      <c r="AE9" s="1">
        <f t="shared" si="18"/>
        <v>806.4</v>
      </c>
      <c r="AF9" s="2" t="str">
        <f t="shared" si="19"/>
        <v>56vw</v>
      </c>
      <c r="AH9" s="1">
        <f t="shared" si="20"/>
        <v>921.6</v>
      </c>
      <c r="AI9" s="2" t="str">
        <f t="shared" si="21"/>
        <v>64vw</v>
      </c>
      <c r="AK9" s="1">
        <f t="shared" si="22"/>
        <v>1036.8</v>
      </c>
      <c r="AL9" s="2" t="str">
        <f t="shared" si="23"/>
        <v>72vw</v>
      </c>
      <c r="AN9" s="1">
        <f t="shared" si="24"/>
        <v>1152</v>
      </c>
      <c r="AO9" s="2" t="str">
        <f t="shared" si="25"/>
        <v>80vw</v>
      </c>
    </row>
    <row r="10" spans="1:41" x14ac:dyDescent="0.15">
      <c r="A10" s="5">
        <f t="shared" si="26"/>
        <v>45</v>
      </c>
      <c r="B10" s="2" t="str">
        <f t="shared" si="27"/>
        <v>3.125vw</v>
      </c>
      <c r="C10" s="3"/>
      <c r="D10" s="1">
        <f t="shared" si="0"/>
        <v>64.8</v>
      </c>
      <c r="E10" s="2" t="str">
        <f t="shared" si="1"/>
        <v>4.5vw</v>
      </c>
      <c r="F10" s="3"/>
      <c r="G10" s="1">
        <f t="shared" si="2"/>
        <v>129.6</v>
      </c>
      <c r="H10" s="2" t="str">
        <f t="shared" si="3"/>
        <v>9vw</v>
      </c>
      <c r="J10" s="1">
        <f t="shared" si="4"/>
        <v>194.39999999999998</v>
      </c>
      <c r="K10" s="2" t="str">
        <f t="shared" si="5"/>
        <v>13.5vw</v>
      </c>
      <c r="M10" s="1">
        <f t="shared" si="6"/>
        <v>259.2</v>
      </c>
      <c r="N10" s="2" t="str">
        <f t="shared" si="7"/>
        <v>18vw</v>
      </c>
      <c r="P10" s="1">
        <f t="shared" si="8"/>
        <v>324</v>
      </c>
      <c r="Q10" s="2" t="str">
        <f t="shared" si="9"/>
        <v>22.5vw</v>
      </c>
      <c r="S10" s="1">
        <f t="shared" si="10"/>
        <v>388.79999999999995</v>
      </c>
      <c r="T10" s="2" t="str">
        <f t="shared" si="11"/>
        <v>27vw</v>
      </c>
      <c r="V10" s="1">
        <f t="shared" si="12"/>
        <v>518.4</v>
      </c>
      <c r="W10" s="2" t="str">
        <f t="shared" si="13"/>
        <v>36vw</v>
      </c>
      <c r="Y10" s="1">
        <f t="shared" si="14"/>
        <v>648</v>
      </c>
      <c r="Z10" s="2" t="str">
        <f t="shared" si="15"/>
        <v>45vw</v>
      </c>
      <c r="AB10" s="1">
        <f t="shared" si="16"/>
        <v>777.59999999999991</v>
      </c>
      <c r="AC10" s="2" t="str">
        <f t="shared" si="17"/>
        <v>54vw</v>
      </c>
      <c r="AE10" s="1">
        <f t="shared" si="18"/>
        <v>907.19999999999993</v>
      </c>
      <c r="AF10" s="2" t="str">
        <f t="shared" si="19"/>
        <v>63vw</v>
      </c>
      <c r="AH10" s="1">
        <f t="shared" si="20"/>
        <v>1036.8</v>
      </c>
      <c r="AI10" s="2" t="str">
        <f t="shared" si="21"/>
        <v>72vw</v>
      </c>
      <c r="AK10" s="1">
        <f t="shared" si="22"/>
        <v>1166.3999999999999</v>
      </c>
      <c r="AL10" s="2" t="str">
        <f t="shared" si="23"/>
        <v>81vw</v>
      </c>
      <c r="AN10" s="1">
        <f t="shared" si="24"/>
        <v>1296</v>
      </c>
      <c r="AO10" s="2" t="str">
        <f t="shared" si="25"/>
        <v>90vw</v>
      </c>
    </row>
    <row r="11" spans="1:41" x14ac:dyDescent="0.15">
      <c r="A11" s="5">
        <f t="shared" si="26"/>
        <v>54</v>
      </c>
      <c r="B11" s="2" t="str">
        <f t="shared" si="27"/>
        <v>3.75vw</v>
      </c>
      <c r="C11" s="3"/>
      <c r="D11" s="1">
        <f t="shared" si="0"/>
        <v>72</v>
      </c>
      <c r="E11" s="2" t="str">
        <f t="shared" si="1"/>
        <v>5vw</v>
      </c>
      <c r="F11" s="3"/>
      <c r="G11" s="1">
        <f t="shared" si="2"/>
        <v>144</v>
      </c>
      <c r="H11" s="2" t="str">
        <f t="shared" si="3"/>
        <v>10vw</v>
      </c>
      <c r="J11" s="1">
        <f t="shared" si="4"/>
        <v>216</v>
      </c>
      <c r="K11" s="2" t="str">
        <f t="shared" si="5"/>
        <v>15vw</v>
      </c>
      <c r="M11" s="1">
        <f t="shared" si="6"/>
        <v>288</v>
      </c>
      <c r="N11" s="2" t="str">
        <f t="shared" si="7"/>
        <v>20vw</v>
      </c>
      <c r="P11" s="1">
        <f t="shared" si="8"/>
        <v>360</v>
      </c>
      <c r="Q11" s="2" t="str">
        <f t="shared" si="9"/>
        <v>25vw</v>
      </c>
      <c r="S11" s="1">
        <f t="shared" si="10"/>
        <v>432</v>
      </c>
      <c r="T11" s="2" t="str">
        <f t="shared" si="11"/>
        <v>30vw</v>
      </c>
      <c r="V11" s="1">
        <f t="shared" si="12"/>
        <v>576</v>
      </c>
      <c r="W11" s="2" t="str">
        <f t="shared" si="13"/>
        <v>40vw</v>
      </c>
      <c r="Y11" s="1">
        <f t="shared" si="14"/>
        <v>720</v>
      </c>
      <c r="Z11" s="2" t="str">
        <f t="shared" si="15"/>
        <v>50vw</v>
      </c>
      <c r="AB11" s="1">
        <f t="shared" si="16"/>
        <v>864</v>
      </c>
      <c r="AC11" s="2" t="str">
        <f t="shared" si="17"/>
        <v>60vw</v>
      </c>
      <c r="AE11" s="1">
        <f t="shared" si="18"/>
        <v>1008</v>
      </c>
      <c r="AF11" s="2" t="str">
        <f t="shared" si="19"/>
        <v>70vw</v>
      </c>
      <c r="AH11" s="1">
        <f t="shared" si="20"/>
        <v>1152</v>
      </c>
      <c r="AI11" s="2" t="str">
        <f t="shared" si="21"/>
        <v>80vw</v>
      </c>
      <c r="AK11" s="1">
        <f t="shared" si="22"/>
        <v>1296</v>
      </c>
      <c r="AL11" s="2" t="str">
        <f t="shared" si="23"/>
        <v>90vw</v>
      </c>
      <c r="AN11" s="1">
        <f t="shared" si="24"/>
        <v>1440</v>
      </c>
      <c r="AO11" s="2" t="str">
        <f t="shared" si="25"/>
        <v>100vw</v>
      </c>
    </row>
    <row r="12" spans="1:41" x14ac:dyDescent="0.15">
      <c r="A12" s="5">
        <f t="shared" si="26"/>
        <v>63</v>
      </c>
      <c r="B12" s="2" t="str">
        <f t="shared" si="27"/>
        <v>4.375vw</v>
      </c>
      <c r="C12" s="3"/>
      <c r="D12" s="1">
        <f t="shared" si="0"/>
        <v>79.2</v>
      </c>
      <c r="E12" s="2" t="str">
        <f t="shared" si="1"/>
        <v>5.5vw</v>
      </c>
      <c r="F12" s="3"/>
      <c r="G12" s="1">
        <f t="shared" si="2"/>
        <v>158.4</v>
      </c>
      <c r="H12" s="2" t="str">
        <f t="shared" si="3"/>
        <v>11vw</v>
      </c>
      <c r="J12" s="1">
        <f t="shared" si="4"/>
        <v>237.60000000000002</v>
      </c>
      <c r="K12" s="2" t="str">
        <f t="shared" si="5"/>
        <v>16.5vw</v>
      </c>
      <c r="M12" s="1">
        <f t="shared" si="6"/>
        <v>316.8</v>
      </c>
      <c r="N12" s="2" t="str">
        <f t="shared" si="7"/>
        <v>22vw</v>
      </c>
      <c r="P12" s="1">
        <f t="shared" si="8"/>
        <v>396</v>
      </c>
      <c r="Q12" s="2" t="str">
        <f t="shared" si="9"/>
        <v>27.5vw</v>
      </c>
      <c r="S12" s="1">
        <f t="shared" si="10"/>
        <v>475.20000000000005</v>
      </c>
      <c r="T12" s="2" t="str">
        <f t="shared" si="11"/>
        <v>33vw</v>
      </c>
      <c r="V12" s="1">
        <f t="shared" si="12"/>
        <v>633.6</v>
      </c>
      <c r="W12" s="2" t="str">
        <f t="shared" si="13"/>
        <v>44vw</v>
      </c>
      <c r="Y12" s="1">
        <f t="shared" si="14"/>
        <v>792</v>
      </c>
      <c r="Z12" s="2" t="str">
        <f t="shared" si="15"/>
        <v>55vw</v>
      </c>
      <c r="AB12" s="1">
        <f t="shared" si="16"/>
        <v>950.40000000000009</v>
      </c>
      <c r="AC12" s="2" t="str">
        <f t="shared" si="17"/>
        <v>66vw</v>
      </c>
      <c r="AE12" s="1">
        <f t="shared" si="18"/>
        <v>1108.8</v>
      </c>
      <c r="AF12" s="2" t="str">
        <f t="shared" si="19"/>
        <v>77vw</v>
      </c>
      <c r="AH12" s="1">
        <f t="shared" si="20"/>
        <v>1267.2</v>
      </c>
      <c r="AI12" s="2" t="str">
        <f t="shared" si="21"/>
        <v>88vw</v>
      </c>
      <c r="AK12" s="1">
        <f t="shared" si="22"/>
        <v>1425.6000000000001</v>
      </c>
      <c r="AL12" s="2" t="str">
        <f t="shared" si="23"/>
        <v>99vw</v>
      </c>
    </row>
    <row r="13" spans="1:41" x14ac:dyDescent="0.15">
      <c r="A13" s="5">
        <f t="shared" si="26"/>
        <v>72</v>
      </c>
      <c r="B13" s="2" t="str">
        <f t="shared" si="27"/>
        <v>5vw</v>
      </c>
      <c r="C13" s="3"/>
      <c r="D13" s="1">
        <f t="shared" si="0"/>
        <v>86.4</v>
      </c>
      <c r="E13" s="2" t="str">
        <f t="shared" si="1"/>
        <v>6vw</v>
      </c>
      <c r="F13" s="3"/>
      <c r="G13" s="1">
        <f t="shared" si="2"/>
        <v>172.8</v>
      </c>
      <c r="H13" s="2" t="str">
        <f t="shared" si="3"/>
        <v>12vw</v>
      </c>
      <c r="J13" s="1">
        <f t="shared" si="4"/>
        <v>259.20000000000005</v>
      </c>
      <c r="K13" s="2" t="str">
        <f t="shared" si="5"/>
        <v>18vw</v>
      </c>
      <c r="M13" s="1">
        <f t="shared" si="6"/>
        <v>345.6</v>
      </c>
      <c r="N13" s="2" t="str">
        <f t="shared" si="7"/>
        <v>24vw</v>
      </c>
      <c r="P13" s="1">
        <f t="shared" si="8"/>
        <v>432</v>
      </c>
      <c r="Q13" s="2" t="str">
        <f t="shared" si="9"/>
        <v>30vw</v>
      </c>
      <c r="S13" s="1">
        <f t="shared" si="10"/>
        <v>518.40000000000009</v>
      </c>
      <c r="T13" s="2" t="str">
        <f t="shared" si="11"/>
        <v>36vw</v>
      </c>
      <c r="V13" s="1">
        <f t="shared" si="12"/>
        <v>691.2</v>
      </c>
      <c r="W13" s="2" t="str">
        <f t="shared" si="13"/>
        <v>48vw</v>
      </c>
      <c r="Y13" s="1">
        <f t="shared" si="14"/>
        <v>864</v>
      </c>
      <c r="Z13" s="2" t="str">
        <f t="shared" si="15"/>
        <v>60vw</v>
      </c>
      <c r="AB13" s="1">
        <f t="shared" si="16"/>
        <v>1036.8000000000002</v>
      </c>
      <c r="AC13" s="2" t="str">
        <f t="shared" si="17"/>
        <v>72vw</v>
      </c>
      <c r="AE13" s="1">
        <f t="shared" si="18"/>
        <v>1209.6000000000001</v>
      </c>
      <c r="AF13" s="2" t="str">
        <f t="shared" si="19"/>
        <v>84vw</v>
      </c>
      <c r="AH13" s="1">
        <f t="shared" si="20"/>
        <v>1382.4</v>
      </c>
      <c r="AI13" s="2" t="str">
        <f t="shared" si="21"/>
        <v>96vw</v>
      </c>
      <c r="AN13">
        <v>15</v>
      </c>
    </row>
    <row r="14" spans="1:41" x14ac:dyDescent="0.15">
      <c r="A14" s="5">
        <f t="shared" si="26"/>
        <v>81</v>
      </c>
      <c r="B14" s="2" t="str">
        <f t="shared" si="27"/>
        <v>5.625vw</v>
      </c>
      <c r="C14" s="3"/>
      <c r="D14" s="1">
        <f t="shared" si="0"/>
        <v>93.600000000000009</v>
      </c>
      <c r="E14" s="2" t="str">
        <f t="shared" si="1"/>
        <v>6.5vw</v>
      </c>
      <c r="F14" s="3"/>
      <c r="G14" s="1">
        <f t="shared" si="2"/>
        <v>187.20000000000002</v>
      </c>
      <c r="H14" s="2" t="str">
        <f t="shared" si="3"/>
        <v>13vw</v>
      </c>
      <c r="J14" s="1">
        <f t="shared" si="4"/>
        <v>280.8</v>
      </c>
      <c r="K14" s="2" t="str">
        <f t="shared" si="5"/>
        <v>19.5vw</v>
      </c>
      <c r="M14" s="1">
        <f t="shared" si="6"/>
        <v>374.40000000000003</v>
      </c>
      <c r="N14" s="2" t="str">
        <f t="shared" si="7"/>
        <v>26vw</v>
      </c>
      <c r="P14" s="1">
        <f t="shared" si="8"/>
        <v>468.00000000000006</v>
      </c>
      <c r="Q14" s="2" t="str">
        <f t="shared" si="9"/>
        <v>32.5vw</v>
      </c>
      <c r="S14" s="1">
        <f t="shared" si="10"/>
        <v>561.6</v>
      </c>
      <c r="T14" s="2" t="str">
        <f t="shared" si="11"/>
        <v>39vw</v>
      </c>
      <c r="V14" s="1">
        <f t="shared" si="12"/>
        <v>748.80000000000007</v>
      </c>
      <c r="W14" s="2" t="str">
        <f t="shared" si="13"/>
        <v>52vw</v>
      </c>
      <c r="Y14" s="1">
        <f t="shared" si="14"/>
        <v>936.00000000000011</v>
      </c>
      <c r="Z14" s="2" t="str">
        <f t="shared" si="15"/>
        <v>65vw</v>
      </c>
      <c r="AB14" s="1">
        <f t="shared" si="16"/>
        <v>1123.2</v>
      </c>
      <c r="AC14" s="2" t="str">
        <f t="shared" si="17"/>
        <v>78vw</v>
      </c>
      <c r="AE14" s="1">
        <f t="shared" si="18"/>
        <v>1310.4000000000001</v>
      </c>
      <c r="AF14" s="2" t="str">
        <f t="shared" si="19"/>
        <v>91vw</v>
      </c>
      <c r="AN14" s="1">
        <f t="shared" ref="AN14:AN21" si="28">vw_1*(ROW()-ROW(AN$13)-1)*AN$13</f>
        <v>0</v>
      </c>
      <c r="AO14" s="2" t="str">
        <f t="shared" ref="AO14:AO21" si="29">AN14/PAGE_WIDTH_PX*100 &amp; "vw"</f>
        <v>0vw</v>
      </c>
    </row>
    <row r="15" spans="1:41" x14ac:dyDescent="0.15">
      <c r="A15" s="5">
        <f t="shared" si="26"/>
        <v>90</v>
      </c>
      <c r="B15" s="2" t="str">
        <f t="shared" si="27"/>
        <v>6.25vw</v>
      </c>
      <c r="C15" s="3"/>
      <c r="D15" s="1">
        <f t="shared" si="0"/>
        <v>100.8</v>
      </c>
      <c r="E15" s="2" t="str">
        <f t="shared" si="1"/>
        <v>7vw</v>
      </c>
      <c r="F15" s="3"/>
      <c r="G15" s="1">
        <f t="shared" si="2"/>
        <v>201.6</v>
      </c>
      <c r="H15" s="2" t="str">
        <f t="shared" si="3"/>
        <v>14vw</v>
      </c>
      <c r="J15" s="1">
        <f t="shared" si="4"/>
        <v>302.39999999999998</v>
      </c>
      <c r="K15" s="2" t="str">
        <f t="shared" si="5"/>
        <v>21vw</v>
      </c>
      <c r="M15" s="1">
        <f t="shared" si="6"/>
        <v>403.2</v>
      </c>
      <c r="N15" s="2" t="str">
        <f t="shared" si="7"/>
        <v>28vw</v>
      </c>
      <c r="P15" s="1">
        <f t="shared" si="8"/>
        <v>504</v>
      </c>
      <c r="Q15" s="2" t="str">
        <f t="shared" si="9"/>
        <v>35vw</v>
      </c>
      <c r="S15" s="1">
        <f t="shared" si="10"/>
        <v>604.79999999999995</v>
      </c>
      <c r="T15" s="2" t="str">
        <f t="shared" si="11"/>
        <v>42vw</v>
      </c>
      <c r="V15" s="1">
        <f t="shared" si="12"/>
        <v>806.4</v>
      </c>
      <c r="W15" s="2" t="str">
        <f t="shared" si="13"/>
        <v>56vw</v>
      </c>
      <c r="Y15" s="1">
        <f t="shared" si="14"/>
        <v>1008</v>
      </c>
      <c r="Z15" s="2" t="str">
        <f t="shared" si="15"/>
        <v>70vw</v>
      </c>
      <c r="AB15" s="1">
        <f t="shared" si="16"/>
        <v>1209.5999999999999</v>
      </c>
      <c r="AC15" s="2" t="str">
        <f t="shared" si="17"/>
        <v>84vw</v>
      </c>
      <c r="AE15" s="1">
        <f t="shared" si="18"/>
        <v>1411.2</v>
      </c>
      <c r="AF15" s="2" t="str">
        <f t="shared" si="19"/>
        <v>98vw</v>
      </c>
      <c r="AN15" s="1">
        <f t="shared" si="28"/>
        <v>216</v>
      </c>
      <c r="AO15" s="2" t="str">
        <f t="shared" si="29"/>
        <v>15vw</v>
      </c>
    </row>
    <row r="16" spans="1:41" x14ac:dyDescent="0.15">
      <c r="A16" s="5">
        <f t="shared" si="26"/>
        <v>99</v>
      </c>
      <c r="B16" s="2" t="str">
        <f t="shared" si="27"/>
        <v>6.875vw</v>
      </c>
      <c r="C16" s="3"/>
      <c r="D16" s="1">
        <f t="shared" si="0"/>
        <v>108</v>
      </c>
      <c r="E16" s="2" t="str">
        <f t="shared" si="1"/>
        <v>7.5vw</v>
      </c>
      <c r="F16" s="3"/>
      <c r="G16" s="1">
        <f t="shared" si="2"/>
        <v>216</v>
      </c>
      <c r="H16" s="2" t="str">
        <f t="shared" si="3"/>
        <v>15vw</v>
      </c>
      <c r="J16" s="1">
        <f t="shared" si="4"/>
        <v>324</v>
      </c>
      <c r="K16" s="2" t="str">
        <f t="shared" si="5"/>
        <v>22.5vw</v>
      </c>
      <c r="M16" s="1">
        <f t="shared" si="6"/>
        <v>432</v>
      </c>
      <c r="N16" s="2" t="str">
        <f t="shared" si="7"/>
        <v>30vw</v>
      </c>
      <c r="P16" s="1">
        <f t="shared" si="8"/>
        <v>540</v>
      </c>
      <c r="Q16" s="2" t="str">
        <f t="shared" si="9"/>
        <v>37.5vw</v>
      </c>
      <c r="S16" s="1">
        <f t="shared" si="10"/>
        <v>648</v>
      </c>
      <c r="T16" s="2" t="str">
        <f t="shared" si="11"/>
        <v>45vw</v>
      </c>
      <c r="V16" s="1">
        <f t="shared" si="12"/>
        <v>864</v>
      </c>
      <c r="W16" s="2" t="str">
        <f t="shared" si="13"/>
        <v>60vw</v>
      </c>
      <c r="Y16" s="1">
        <f t="shared" si="14"/>
        <v>1080</v>
      </c>
      <c r="Z16" s="2" t="str">
        <f t="shared" si="15"/>
        <v>75vw</v>
      </c>
      <c r="AB16" s="1">
        <f t="shared" si="16"/>
        <v>1296</v>
      </c>
      <c r="AC16" s="2" t="str">
        <f t="shared" si="17"/>
        <v>90vw</v>
      </c>
      <c r="AN16" s="1">
        <f t="shared" si="28"/>
        <v>432</v>
      </c>
      <c r="AO16" s="2" t="str">
        <f t="shared" si="29"/>
        <v>30vw</v>
      </c>
    </row>
    <row r="17" spans="1:41" x14ac:dyDescent="0.15">
      <c r="A17" s="5">
        <f t="shared" si="26"/>
        <v>108</v>
      </c>
      <c r="B17" s="2" t="str">
        <f t="shared" si="27"/>
        <v>7.5vw</v>
      </c>
      <c r="C17" s="3"/>
      <c r="D17" s="1">
        <f t="shared" si="0"/>
        <v>115.2</v>
      </c>
      <c r="E17" s="2" t="str">
        <f t="shared" si="1"/>
        <v>8vw</v>
      </c>
      <c r="F17" s="3"/>
      <c r="G17" s="1">
        <f t="shared" si="2"/>
        <v>230.4</v>
      </c>
      <c r="H17" s="2" t="str">
        <f t="shared" si="3"/>
        <v>16vw</v>
      </c>
      <c r="J17" s="1">
        <f t="shared" si="4"/>
        <v>345.6</v>
      </c>
      <c r="K17" s="2" t="str">
        <f t="shared" si="5"/>
        <v>24vw</v>
      </c>
      <c r="M17" s="1">
        <f t="shared" si="6"/>
        <v>460.8</v>
      </c>
      <c r="N17" s="2" t="str">
        <f t="shared" si="7"/>
        <v>32vw</v>
      </c>
      <c r="P17" s="1">
        <f t="shared" si="8"/>
        <v>576</v>
      </c>
      <c r="Q17" s="2" t="str">
        <f t="shared" si="9"/>
        <v>40vw</v>
      </c>
      <c r="S17" s="1">
        <f t="shared" si="10"/>
        <v>691.2</v>
      </c>
      <c r="T17" s="2" t="str">
        <f t="shared" si="11"/>
        <v>48vw</v>
      </c>
      <c r="V17" s="1">
        <f t="shared" si="12"/>
        <v>921.6</v>
      </c>
      <c r="W17" s="2" t="str">
        <f t="shared" si="13"/>
        <v>64vw</v>
      </c>
      <c r="Y17" s="1">
        <f t="shared" si="14"/>
        <v>1152</v>
      </c>
      <c r="Z17" s="2" t="str">
        <f t="shared" si="15"/>
        <v>80vw</v>
      </c>
      <c r="AB17" s="1">
        <f t="shared" si="16"/>
        <v>1382.4</v>
      </c>
      <c r="AC17" s="2" t="str">
        <f t="shared" si="17"/>
        <v>96vw</v>
      </c>
      <c r="AN17" s="1">
        <f t="shared" si="28"/>
        <v>648</v>
      </c>
      <c r="AO17" s="2" t="str">
        <f t="shared" si="29"/>
        <v>45vw</v>
      </c>
    </row>
    <row r="18" spans="1:41" x14ac:dyDescent="0.15">
      <c r="A18" s="5">
        <f t="shared" si="26"/>
        <v>117</v>
      </c>
      <c r="B18" s="2" t="str">
        <f t="shared" si="27"/>
        <v>8.125vw</v>
      </c>
      <c r="C18" s="3"/>
      <c r="D18" s="1">
        <f t="shared" si="0"/>
        <v>122.4</v>
      </c>
      <c r="E18" s="2" t="str">
        <f t="shared" si="1"/>
        <v>8.5vw</v>
      </c>
      <c r="F18" s="3"/>
      <c r="G18" s="1">
        <f t="shared" si="2"/>
        <v>244.8</v>
      </c>
      <c r="H18" s="2" t="str">
        <f t="shared" si="3"/>
        <v>17vw</v>
      </c>
      <c r="J18" s="1">
        <f t="shared" si="4"/>
        <v>367.20000000000005</v>
      </c>
      <c r="K18" s="2" t="str">
        <f t="shared" si="5"/>
        <v>25.5vw</v>
      </c>
      <c r="M18" s="1">
        <f t="shared" si="6"/>
        <v>489.6</v>
      </c>
      <c r="N18" s="2" t="str">
        <f t="shared" si="7"/>
        <v>34vw</v>
      </c>
      <c r="P18" s="1">
        <f t="shared" si="8"/>
        <v>612</v>
      </c>
      <c r="Q18" s="2" t="str">
        <f t="shared" si="9"/>
        <v>42.5vw</v>
      </c>
      <c r="S18" s="1">
        <f t="shared" si="10"/>
        <v>734.40000000000009</v>
      </c>
      <c r="T18" s="2" t="str">
        <f t="shared" si="11"/>
        <v>51vw</v>
      </c>
      <c r="V18" s="1">
        <f t="shared" si="12"/>
        <v>979.2</v>
      </c>
      <c r="W18" s="2" t="str">
        <f t="shared" si="13"/>
        <v>68vw</v>
      </c>
      <c r="Y18" s="1">
        <f t="shared" si="14"/>
        <v>1224</v>
      </c>
      <c r="Z18" s="2" t="str">
        <f t="shared" si="15"/>
        <v>85vw</v>
      </c>
      <c r="AN18" s="1">
        <f t="shared" si="28"/>
        <v>864</v>
      </c>
      <c r="AO18" s="2" t="str">
        <f t="shared" si="29"/>
        <v>60vw</v>
      </c>
    </row>
    <row r="19" spans="1:41" x14ac:dyDescent="0.15">
      <c r="A19" s="5">
        <f t="shared" si="26"/>
        <v>126</v>
      </c>
      <c r="B19" s="2" t="str">
        <f t="shared" si="27"/>
        <v>8.75vw</v>
      </c>
      <c r="C19" s="3"/>
      <c r="D19" s="1">
        <f t="shared" si="0"/>
        <v>129.6</v>
      </c>
      <c r="E19" s="2" t="str">
        <f t="shared" si="1"/>
        <v>9vw</v>
      </c>
      <c r="F19" s="3"/>
      <c r="G19" s="1">
        <f t="shared" si="2"/>
        <v>259.2</v>
      </c>
      <c r="H19" s="2" t="str">
        <f t="shared" si="3"/>
        <v>18vw</v>
      </c>
      <c r="J19" s="1">
        <f t="shared" si="4"/>
        <v>388.79999999999995</v>
      </c>
      <c r="K19" s="2" t="str">
        <f t="shared" si="5"/>
        <v>27vw</v>
      </c>
      <c r="M19" s="1">
        <f t="shared" si="6"/>
        <v>518.4</v>
      </c>
      <c r="N19" s="2" t="str">
        <f t="shared" si="7"/>
        <v>36vw</v>
      </c>
      <c r="P19" s="1">
        <f t="shared" si="8"/>
        <v>648</v>
      </c>
      <c r="Q19" s="2" t="str">
        <f t="shared" si="9"/>
        <v>45vw</v>
      </c>
      <c r="S19" s="1">
        <f t="shared" si="10"/>
        <v>777.59999999999991</v>
      </c>
      <c r="T19" s="2" t="str">
        <f t="shared" si="11"/>
        <v>54vw</v>
      </c>
      <c r="V19" s="1">
        <f t="shared" si="12"/>
        <v>1036.8</v>
      </c>
      <c r="W19" s="2" t="str">
        <f t="shared" si="13"/>
        <v>72vw</v>
      </c>
      <c r="Y19" s="1">
        <f t="shared" si="14"/>
        <v>1296</v>
      </c>
      <c r="Z19" s="2" t="str">
        <f t="shared" si="15"/>
        <v>90vw</v>
      </c>
      <c r="AN19" s="1">
        <f t="shared" si="28"/>
        <v>1080</v>
      </c>
      <c r="AO19" s="2" t="str">
        <f t="shared" si="29"/>
        <v>75vw</v>
      </c>
    </row>
    <row r="20" spans="1:41" x14ac:dyDescent="0.15">
      <c r="A20" s="5">
        <f t="shared" si="26"/>
        <v>135</v>
      </c>
      <c r="B20" s="2" t="str">
        <f t="shared" si="27"/>
        <v>9.375vw</v>
      </c>
      <c r="C20" s="3"/>
      <c r="D20" s="1">
        <f t="shared" si="0"/>
        <v>136.80000000000001</v>
      </c>
      <c r="E20" s="2" t="str">
        <f t="shared" si="1"/>
        <v>9.5vw</v>
      </c>
      <c r="F20" s="3"/>
      <c r="G20" s="1">
        <f t="shared" si="2"/>
        <v>273.60000000000002</v>
      </c>
      <c r="H20" s="2" t="str">
        <f t="shared" si="3"/>
        <v>19vw</v>
      </c>
      <c r="J20" s="1">
        <f t="shared" si="4"/>
        <v>410.40000000000003</v>
      </c>
      <c r="K20" s="2" t="str">
        <f t="shared" si="5"/>
        <v>28.5vw</v>
      </c>
      <c r="M20" s="1">
        <f t="shared" si="6"/>
        <v>547.20000000000005</v>
      </c>
      <c r="N20" s="2" t="str">
        <f t="shared" si="7"/>
        <v>38vw</v>
      </c>
      <c r="P20" s="1">
        <f t="shared" si="8"/>
        <v>684</v>
      </c>
      <c r="Q20" s="2" t="str">
        <f t="shared" si="9"/>
        <v>47.5vw</v>
      </c>
      <c r="S20" s="1">
        <f t="shared" si="10"/>
        <v>820.80000000000007</v>
      </c>
      <c r="T20" s="2" t="str">
        <f t="shared" si="11"/>
        <v>57vw</v>
      </c>
      <c r="V20" s="1">
        <f t="shared" si="12"/>
        <v>1094.4000000000001</v>
      </c>
      <c r="W20" s="2" t="str">
        <f t="shared" si="13"/>
        <v>76vw</v>
      </c>
      <c r="Y20" s="1">
        <f t="shared" si="14"/>
        <v>1368</v>
      </c>
      <c r="Z20" s="2" t="str">
        <f t="shared" si="15"/>
        <v>95vw</v>
      </c>
      <c r="AN20" s="1">
        <f t="shared" si="28"/>
        <v>1296</v>
      </c>
      <c r="AO20" s="2" t="str">
        <f t="shared" si="29"/>
        <v>90vw</v>
      </c>
    </row>
    <row r="21" spans="1:41" x14ac:dyDescent="0.15">
      <c r="A21" s="5">
        <f t="shared" si="26"/>
        <v>144</v>
      </c>
      <c r="B21" s="2" t="str">
        <f t="shared" si="27"/>
        <v>10vw</v>
      </c>
      <c r="C21" s="3"/>
      <c r="D21" s="1">
        <f t="shared" si="0"/>
        <v>144</v>
      </c>
      <c r="E21" s="2" t="str">
        <f t="shared" si="1"/>
        <v>10vw</v>
      </c>
      <c r="F21" s="3"/>
      <c r="G21" s="1">
        <f t="shared" si="2"/>
        <v>288</v>
      </c>
      <c r="H21" s="2" t="str">
        <f t="shared" si="3"/>
        <v>20vw</v>
      </c>
      <c r="J21" s="1">
        <f t="shared" si="4"/>
        <v>432</v>
      </c>
      <c r="K21" s="2" t="str">
        <f t="shared" si="5"/>
        <v>30vw</v>
      </c>
      <c r="M21" s="1">
        <f t="shared" si="6"/>
        <v>576</v>
      </c>
      <c r="N21" s="2" t="str">
        <f t="shared" si="7"/>
        <v>40vw</v>
      </c>
      <c r="P21" s="1">
        <f t="shared" si="8"/>
        <v>720</v>
      </c>
      <c r="Q21" s="2" t="str">
        <f t="shared" si="9"/>
        <v>50vw</v>
      </c>
      <c r="S21" s="1">
        <f t="shared" si="10"/>
        <v>864</v>
      </c>
      <c r="T21" s="2" t="str">
        <f t="shared" si="11"/>
        <v>60vw</v>
      </c>
      <c r="V21" s="1">
        <f t="shared" si="12"/>
        <v>1152</v>
      </c>
      <c r="W21" s="2" t="str">
        <f t="shared" si="13"/>
        <v>80vw</v>
      </c>
      <c r="Y21" s="1">
        <f t="shared" si="14"/>
        <v>1440</v>
      </c>
      <c r="Z21" s="2" t="str">
        <f t="shared" si="15"/>
        <v>100vw</v>
      </c>
      <c r="AN21" s="1">
        <f t="shared" si="28"/>
        <v>1512</v>
      </c>
      <c r="AO21" s="2" t="str">
        <f t="shared" si="29"/>
        <v>105vw</v>
      </c>
    </row>
    <row r="22" spans="1:41" x14ac:dyDescent="0.15">
      <c r="A22" s="5">
        <f t="shared" si="26"/>
        <v>153</v>
      </c>
      <c r="B22" s="2" t="str">
        <f t="shared" si="27"/>
        <v>10.625vw</v>
      </c>
      <c r="C22" s="3"/>
      <c r="D22" s="1">
        <f t="shared" si="0"/>
        <v>151.20000000000002</v>
      </c>
      <c r="E22" s="2" t="str">
        <f t="shared" si="1"/>
        <v>10.5vw</v>
      </c>
      <c r="F22" s="3"/>
      <c r="G22" s="1">
        <f t="shared" si="2"/>
        <v>302.40000000000003</v>
      </c>
      <c r="H22" s="2" t="str">
        <f t="shared" si="3"/>
        <v>21vw</v>
      </c>
      <c r="J22" s="1">
        <f t="shared" si="4"/>
        <v>453.6</v>
      </c>
      <c r="K22" s="2" t="str">
        <f t="shared" si="5"/>
        <v>31.5vw</v>
      </c>
      <c r="M22" s="1">
        <f t="shared" si="6"/>
        <v>604.80000000000007</v>
      </c>
      <c r="N22" s="2" t="str">
        <f t="shared" si="7"/>
        <v>42vw</v>
      </c>
      <c r="P22" s="1">
        <f t="shared" si="8"/>
        <v>756.00000000000011</v>
      </c>
      <c r="Q22" s="2" t="str">
        <f t="shared" si="9"/>
        <v>52.5vw</v>
      </c>
      <c r="S22" s="1">
        <f t="shared" si="10"/>
        <v>907.2</v>
      </c>
      <c r="T22" s="2" t="str">
        <f t="shared" si="11"/>
        <v>63vw</v>
      </c>
      <c r="V22" s="1">
        <f t="shared" si="12"/>
        <v>1209.6000000000001</v>
      </c>
      <c r="W22" s="2" t="str">
        <f t="shared" si="13"/>
        <v>84vw</v>
      </c>
    </row>
    <row r="23" spans="1:41" x14ac:dyDescent="0.15">
      <c r="A23" s="5">
        <f t="shared" si="26"/>
        <v>162</v>
      </c>
      <c r="B23" s="2" t="str">
        <f t="shared" si="27"/>
        <v>11.25vw</v>
      </c>
      <c r="C23" s="3"/>
      <c r="D23" s="1">
        <f t="shared" si="0"/>
        <v>158.4</v>
      </c>
      <c r="E23" s="2" t="str">
        <f t="shared" si="1"/>
        <v>11vw</v>
      </c>
      <c r="F23" s="3"/>
      <c r="G23" s="1">
        <f t="shared" si="2"/>
        <v>316.8</v>
      </c>
      <c r="H23" s="2" t="str">
        <f t="shared" si="3"/>
        <v>22vw</v>
      </c>
      <c r="J23" s="1">
        <f t="shared" si="4"/>
        <v>475.20000000000005</v>
      </c>
      <c r="K23" s="2" t="str">
        <f t="shared" si="5"/>
        <v>33vw</v>
      </c>
      <c r="M23" s="1">
        <f t="shared" si="6"/>
        <v>633.6</v>
      </c>
      <c r="N23" s="2" t="str">
        <f t="shared" si="7"/>
        <v>44vw</v>
      </c>
      <c r="P23" s="1">
        <f t="shared" si="8"/>
        <v>792</v>
      </c>
      <c r="Q23" s="2" t="str">
        <f t="shared" si="9"/>
        <v>55vw</v>
      </c>
      <c r="S23" s="1">
        <f t="shared" si="10"/>
        <v>950.40000000000009</v>
      </c>
      <c r="T23" s="2" t="str">
        <f t="shared" si="11"/>
        <v>66vw</v>
      </c>
      <c r="V23" s="1">
        <f t="shared" si="12"/>
        <v>1267.2</v>
      </c>
      <c r="W23" s="2" t="str">
        <f t="shared" si="13"/>
        <v>88vw</v>
      </c>
      <c r="AN23">
        <v>20</v>
      </c>
    </row>
    <row r="24" spans="1:41" x14ac:dyDescent="0.15">
      <c r="A24" s="5">
        <f t="shared" si="26"/>
        <v>171</v>
      </c>
      <c r="B24" s="2" t="str">
        <f t="shared" si="27"/>
        <v>11.875vw</v>
      </c>
      <c r="C24" s="3"/>
      <c r="D24" s="1">
        <f t="shared" si="0"/>
        <v>165.6</v>
      </c>
      <c r="E24" s="2" t="str">
        <f t="shared" si="1"/>
        <v>11.5vw</v>
      </c>
      <c r="F24" s="3"/>
      <c r="G24" s="1">
        <f t="shared" si="2"/>
        <v>331.2</v>
      </c>
      <c r="H24" s="2" t="str">
        <f t="shared" si="3"/>
        <v>23vw</v>
      </c>
      <c r="J24" s="1">
        <f t="shared" si="4"/>
        <v>496.79999999999995</v>
      </c>
      <c r="K24" s="2" t="str">
        <f t="shared" si="5"/>
        <v>34.5vw</v>
      </c>
      <c r="M24" s="1">
        <f t="shared" si="6"/>
        <v>662.4</v>
      </c>
      <c r="N24" s="2" t="str">
        <f t="shared" si="7"/>
        <v>46vw</v>
      </c>
      <c r="P24" s="1">
        <f t="shared" si="8"/>
        <v>828</v>
      </c>
      <c r="Q24" s="2" t="str">
        <f t="shared" si="9"/>
        <v>57.5vw</v>
      </c>
      <c r="S24" s="1">
        <f t="shared" si="10"/>
        <v>993.59999999999991</v>
      </c>
      <c r="T24" s="2" t="str">
        <f t="shared" si="11"/>
        <v>69vw</v>
      </c>
      <c r="V24" s="1">
        <f t="shared" si="12"/>
        <v>1324.8</v>
      </c>
      <c r="W24" s="2" t="str">
        <f t="shared" si="13"/>
        <v>92vw</v>
      </c>
      <c r="AN24" s="1">
        <f t="shared" ref="AN24:AN29" si="30">vw_1*(ROW()-ROW(AN$23)-1)*AN$23</f>
        <v>0</v>
      </c>
      <c r="AO24" s="2" t="str">
        <f t="shared" ref="AO24:AO29" si="31">AN24/PAGE_WIDTH_PX*100 &amp; "vw"</f>
        <v>0vw</v>
      </c>
    </row>
    <row r="25" spans="1:41" x14ac:dyDescent="0.15">
      <c r="A25" s="5">
        <f t="shared" si="26"/>
        <v>180</v>
      </c>
      <c r="B25" s="2" t="str">
        <f t="shared" si="27"/>
        <v>12.5vw</v>
      </c>
      <c r="C25" s="3"/>
      <c r="D25" s="1">
        <f t="shared" si="0"/>
        <v>172.8</v>
      </c>
      <c r="E25" s="2" t="str">
        <f t="shared" si="1"/>
        <v>12vw</v>
      </c>
      <c r="F25" s="3"/>
      <c r="G25" s="1">
        <f t="shared" si="2"/>
        <v>345.6</v>
      </c>
      <c r="H25" s="2" t="str">
        <f t="shared" si="3"/>
        <v>24vw</v>
      </c>
      <c r="J25" s="1">
        <f t="shared" si="4"/>
        <v>518.40000000000009</v>
      </c>
      <c r="K25" s="2" t="str">
        <f t="shared" si="5"/>
        <v>36vw</v>
      </c>
      <c r="M25" s="1">
        <f t="shared" si="6"/>
        <v>691.2</v>
      </c>
      <c r="N25" s="2" t="str">
        <f t="shared" si="7"/>
        <v>48vw</v>
      </c>
      <c r="P25" s="1">
        <f t="shared" si="8"/>
        <v>864</v>
      </c>
      <c r="Q25" s="2" t="str">
        <f t="shared" si="9"/>
        <v>60vw</v>
      </c>
      <c r="S25" s="1">
        <f t="shared" si="10"/>
        <v>1036.8000000000002</v>
      </c>
      <c r="T25" s="2" t="str">
        <f t="shared" si="11"/>
        <v>72vw</v>
      </c>
      <c r="V25" s="1">
        <f t="shared" si="12"/>
        <v>1382.4</v>
      </c>
      <c r="W25" s="2" t="str">
        <f t="shared" si="13"/>
        <v>96vw</v>
      </c>
      <c r="AN25" s="1">
        <f t="shared" si="30"/>
        <v>288</v>
      </c>
      <c r="AO25" s="2" t="str">
        <f t="shared" si="31"/>
        <v>20vw</v>
      </c>
    </row>
    <row r="26" spans="1:41" x14ac:dyDescent="0.15">
      <c r="A26" s="5">
        <f t="shared" si="26"/>
        <v>189</v>
      </c>
      <c r="B26" s="2" t="str">
        <f t="shared" si="27"/>
        <v>13.125vw</v>
      </c>
      <c r="C26" s="3"/>
      <c r="D26" s="1">
        <f t="shared" si="0"/>
        <v>180</v>
      </c>
      <c r="E26" s="2" t="str">
        <f t="shared" si="1"/>
        <v>12.5vw</v>
      </c>
      <c r="F26" s="3"/>
      <c r="G26" s="1">
        <f t="shared" si="2"/>
        <v>360</v>
      </c>
      <c r="H26" s="2" t="str">
        <f t="shared" si="3"/>
        <v>25vw</v>
      </c>
      <c r="J26" s="1">
        <f t="shared" si="4"/>
        <v>540</v>
      </c>
      <c r="K26" s="2" t="str">
        <f t="shared" si="5"/>
        <v>37.5vw</v>
      </c>
      <c r="M26" s="1">
        <f t="shared" si="6"/>
        <v>720</v>
      </c>
      <c r="N26" s="2" t="str">
        <f t="shared" si="7"/>
        <v>50vw</v>
      </c>
      <c r="P26" s="1">
        <f t="shared" si="8"/>
        <v>900</v>
      </c>
      <c r="Q26" s="2" t="str">
        <f t="shared" si="9"/>
        <v>62.5vw</v>
      </c>
      <c r="S26" s="1">
        <f t="shared" si="10"/>
        <v>1080</v>
      </c>
      <c r="T26" s="2" t="str">
        <f t="shared" si="11"/>
        <v>75vw</v>
      </c>
      <c r="V26" s="1">
        <f t="shared" si="12"/>
        <v>1440</v>
      </c>
      <c r="W26" s="2" t="str">
        <f t="shared" si="13"/>
        <v>100vw</v>
      </c>
      <c r="AN26" s="1">
        <f t="shared" si="30"/>
        <v>576</v>
      </c>
      <c r="AO26" s="2" t="str">
        <f t="shared" si="31"/>
        <v>40vw</v>
      </c>
    </row>
    <row r="27" spans="1:41" x14ac:dyDescent="0.15">
      <c r="A27" s="5">
        <f t="shared" si="26"/>
        <v>198</v>
      </c>
      <c r="B27" s="2" t="str">
        <f t="shared" si="27"/>
        <v>13.75vw</v>
      </c>
      <c r="C27" s="3"/>
      <c r="D27" s="1">
        <f t="shared" si="0"/>
        <v>187.20000000000002</v>
      </c>
      <c r="E27" s="2" t="str">
        <f t="shared" si="1"/>
        <v>13vw</v>
      </c>
      <c r="F27" s="3"/>
      <c r="G27" s="1">
        <f t="shared" si="2"/>
        <v>374.40000000000003</v>
      </c>
      <c r="H27" s="2" t="str">
        <f t="shared" si="3"/>
        <v>26vw</v>
      </c>
      <c r="J27" s="1">
        <f t="shared" si="4"/>
        <v>561.6</v>
      </c>
      <c r="K27" s="2" t="str">
        <f t="shared" si="5"/>
        <v>39vw</v>
      </c>
      <c r="M27" s="1">
        <f t="shared" si="6"/>
        <v>748.80000000000007</v>
      </c>
      <c r="N27" s="2" t="str">
        <f t="shared" si="7"/>
        <v>52vw</v>
      </c>
      <c r="P27" s="1">
        <f t="shared" si="8"/>
        <v>936.00000000000011</v>
      </c>
      <c r="Q27" s="2" t="str">
        <f t="shared" si="9"/>
        <v>65vw</v>
      </c>
      <c r="S27" s="1">
        <f t="shared" si="10"/>
        <v>1123.2</v>
      </c>
      <c r="T27" s="2" t="str">
        <f t="shared" si="11"/>
        <v>78vw</v>
      </c>
      <c r="AN27" s="1">
        <f t="shared" si="30"/>
        <v>864</v>
      </c>
      <c r="AO27" s="2" t="str">
        <f t="shared" si="31"/>
        <v>60vw</v>
      </c>
    </row>
    <row r="28" spans="1:41" x14ac:dyDescent="0.15">
      <c r="A28" s="5">
        <f t="shared" si="26"/>
        <v>207</v>
      </c>
      <c r="B28" s="2" t="str">
        <f t="shared" si="27"/>
        <v>14.375vw</v>
      </c>
      <c r="C28" s="3"/>
      <c r="D28" s="1">
        <f t="shared" si="0"/>
        <v>194.4</v>
      </c>
      <c r="E28" s="2" t="str">
        <f t="shared" si="1"/>
        <v>13.5vw</v>
      </c>
      <c r="F28" s="3"/>
      <c r="G28" s="1">
        <f t="shared" si="2"/>
        <v>388.8</v>
      </c>
      <c r="H28" s="2" t="str">
        <f t="shared" si="3"/>
        <v>27vw</v>
      </c>
      <c r="J28" s="1">
        <f t="shared" si="4"/>
        <v>583.20000000000005</v>
      </c>
      <c r="K28" s="2" t="str">
        <f t="shared" si="5"/>
        <v>40.5vw</v>
      </c>
      <c r="M28" s="1">
        <f t="shared" si="6"/>
        <v>777.6</v>
      </c>
      <c r="N28" s="2" t="str">
        <f t="shared" si="7"/>
        <v>54vw</v>
      </c>
      <c r="P28" s="1">
        <f t="shared" si="8"/>
        <v>972</v>
      </c>
      <c r="Q28" s="2" t="str">
        <f t="shared" si="9"/>
        <v>67.5vw</v>
      </c>
      <c r="S28" s="1">
        <f t="shared" si="10"/>
        <v>1166.4000000000001</v>
      </c>
      <c r="T28" s="2" t="str">
        <f t="shared" si="11"/>
        <v>81vw</v>
      </c>
      <c r="AN28" s="1">
        <f t="shared" si="30"/>
        <v>1152</v>
      </c>
      <c r="AO28" s="2" t="str">
        <f t="shared" si="31"/>
        <v>80vw</v>
      </c>
    </row>
    <row r="29" spans="1:41" x14ac:dyDescent="0.15">
      <c r="A29" s="5">
        <f t="shared" si="26"/>
        <v>216</v>
      </c>
      <c r="B29" s="2" t="str">
        <f t="shared" si="27"/>
        <v>15vw</v>
      </c>
      <c r="C29" s="3"/>
      <c r="D29" s="1">
        <f t="shared" si="0"/>
        <v>201.6</v>
      </c>
      <c r="E29" s="2" t="str">
        <f t="shared" si="1"/>
        <v>14vw</v>
      </c>
      <c r="F29" s="3"/>
      <c r="G29" s="1">
        <f t="shared" si="2"/>
        <v>403.2</v>
      </c>
      <c r="H29" s="2" t="str">
        <f t="shared" si="3"/>
        <v>28vw</v>
      </c>
      <c r="J29" s="1">
        <f t="shared" si="4"/>
        <v>604.79999999999995</v>
      </c>
      <c r="K29" s="2" t="str">
        <f t="shared" si="5"/>
        <v>42vw</v>
      </c>
      <c r="M29" s="1">
        <f t="shared" si="6"/>
        <v>806.4</v>
      </c>
      <c r="N29" s="2" t="str">
        <f t="shared" si="7"/>
        <v>56vw</v>
      </c>
      <c r="P29" s="1">
        <f t="shared" si="8"/>
        <v>1008</v>
      </c>
      <c r="Q29" s="2" t="str">
        <f t="shared" si="9"/>
        <v>70vw</v>
      </c>
      <c r="S29" s="1">
        <f t="shared" si="10"/>
        <v>1209.5999999999999</v>
      </c>
      <c r="T29" s="2" t="str">
        <f t="shared" si="11"/>
        <v>84vw</v>
      </c>
      <c r="AN29" s="1">
        <f t="shared" si="30"/>
        <v>1440</v>
      </c>
      <c r="AO29" s="2" t="str">
        <f t="shared" si="31"/>
        <v>100vw</v>
      </c>
    </row>
    <row r="30" spans="1:41" x14ac:dyDescent="0.15">
      <c r="A30" s="5">
        <f t="shared" si="26"/>
        <v>225</v>
      </c>
      <c r="B30" s="2" t="str">
        <f t="shared" si="27"/>
        <v>15.625vw</v>
      </c>
      <c r="C30" s="3"/>
      <c r="D30" s="1">
        <f t="shared" si="0"/>
        <v>208.8</v>
      </c>
      <c r="E30" s="2" t="str">
        <f t="shared" si="1"/>
        <v>14.5vw</v>
      </c>
      <c r="F30" s="3"/>
      <c r="G30" s="1">
        <f t="shared" si="2"/>
        <v>417.6</v>
      </c>
      <c r="H30" s="2" t="str">
        <f t="shared" si="3"/>
        <v>29vw</v>
      </c>
      <c r="J30" s="1">
        <f t="shared" si="4"/>
        <v>626.40000000000009</v>
      </c>
      <c r="K30" s="2" t="str">
        <f t="shared" si="5"/>
        <v>43.5vw</v>
      </c>
      <c r="M30" s="1">
        <f t="shared" si="6"/>
        <v>835.2</v>
      </c>
      <c r="N30" s="2" t="str">
        <f t="shared" si="7"/>
        <v>58vw</v>
      </c>
      <c r="P30" s="1">
        <f t="shared" si="8"/>
        <v>1044</v>
      </c>
      <c r="Q30" s="2" t="str">
        <f t="shared" si="9"/>
        <v>72.5vw</v>
      </c>
      <c r="S30" s="1">
        <f t="shared" si="10"/>
        <v>1252.8000000000002</v>
      </c>
      <c r="T30" s="2" t="str">
        <f t="shared" si="11"/>
        <v>87vw</v>
      </c>
    </row>
    <row r="31" spans="1:41" x14ac:dyDescent="0.15">
      <c r="A31" s="5">
        <f t="shared" si="26"/>
        <v>234</v>
      </c>
      <c r="B31" s="2" t="str">
        <f t="shared" si="27"/>
        <v>16.25vw</v>
      </c>
      <c r="C31" s="3"/>
      <c r="D31" s="1">
        <f t="shared" si="0"/>
        <v>216</v>
      </c>
      <c r="E31" s="2" t="str">
        <f t="shared" si="1"/>
        <v>15vw</v>
      </c>
      <c r="F31" s="3"/>
      <c r="G31" s="1">
        <f t="shared" si="2"/>
        <v>432</v>
      </c>
      <c r="H31" s="2" t="str">
        <f t="shared" si="3"/>
        <v>30vw</v>
      </c>
      <c r="J31" s="1">
        <f t="shared" si="4"/>
        <v>648</v>
      </c>
      <c r="K31" s="2" t="str">
        <f t="shared" si="5"/>
        <v>45vw</v>
      </c>
      <c r="M31" s="1">
        <f t="shared" si="6"/>
        <v>864</v>
      </c>
      <c r="N31" s="2" t="str">
        <f t="shared" si="7"/>
        <v>60vw</v>
      </c>
      <c r="P31" s="1">
        <f t="shared" si="8"/>
        <v>1080</v>
      </c>
      <c r="Q31" s="2" t="str">
        <f t="shared" si="9"/>
        <v>75vw</v>
      </c>
      <c r="S31" s="1">
        <f t="shared" si="10"/>
        <v>1296</v>
      </c>
      <c r="T31" s="2" t="str">
        <f t="shared" si="11"/>
        <v>90vw</v>
      </c>
      <c r="AN31">
        <v>25</v>
      </c>
    </row>
    <row r="32" spans="1:41" x14ac:dyDescent="0.15">
      <c r="A32" s="5">
        <f t="shared" si="26"/>
        <v>243</v>
      </c>
      <c r="B32" s="2" t="str">
        <f t="shared" si="27"/>
        <v>16.875vw</v>
      </c>
      <c r="C32" s="3"/>
      <c r="D32" s="1">
        <f t="shared" si="0"/>
        <v>223.20000000000002</v>
      </c>
      <c r="E32" s="2" t="str">
        <f t="shared" si="1"/>
        <v>15.5vw</v>
      </c>
      <c r="F32" s="3"/>
      <c r="G32" s="1">
        <f t="shared" si="2"/>
        <v>446.40000000000003</v>
      </c>
      <c r="H32" s="2" t="str">
        <f t="shared" si="3"/>
        <v>31vw</v>
      </c>
      <c r="J32" s="1">
        <f t="shared" si="4"/>
        <v>669.6</v>
      </c>
      <c r="K32" s="2" t="str">
        <f t="shared" si="5"/>
        <v>46.5vw</v>
      </c>
      <c r="M32" s="1">
        <f t="shared" si="6"/>
        <v>892.80000000000007</v>
      </c>
      <c r="N32" s="2" t="str">
        <f t="shared" si="7"/>
        <v>62vw</v>
      </c>
      <c r="P32" s="1">
        <f t="shared" si="8"/>
        <v>1116</v>
      </c>
      <c r="Q32" s="2" t="str">
        <f t="shared" si="9"/>
        <v>77.5vw</v>
      </c>
      <c r="S32" s="1">
        <f t="shared" si="10"/>
        <v>1339.2</v>
      </c>
      <c r="T32" s="2" t="str">
        <f t="shared" si="11"/>
        <v>93vw</v>
      </c>
      <c r="AN32" s="1">
        <f>vw_1*(ROW()-ROW(AN$31)-1)*AN$31</f>
        <v>0</v>
      </c>
      <c r="AO32" s="2" t="str">
        <f>AN32/PAGE_WIDTH_PX*100 &amp; "vw"</f>
        <v>0vw</v>
      </c>
    </row>
    <row r="33" spans="1:41" x14ac:dyDescent="0.15">
      <c r="A33" s="5">
        <f t="shared" si="26"/>
        <v>252</v>
      </c>
      <c r="B33" s="2" t="str">
        <f t="shared" si="27"/>
        <v>17.5vw</v>
      </c>
      <c r="C33" s="3"/>
      <c r="D33" s="1">
        <f t="shared" si="0"/>
        <v>230.4</v>
      </c>
      <c r="E33" s="2" t="str">
        <f t="shared" si="1"/>
        <v>16vw</v>
      </c>
      <c r="F33" s="3"/>
      <c r="G33" s="1">
        <f t="shared" si="2"/>
        <v>460.8</v>
      </c>
      <c r="H33" s="2" t="str">
        <f t="shared" si="3"/>
        <v>32vw</v>
      </c>
      <c r="J33" s="1">
        <f t="shared" si="4"/>
        <v>691.2</v>
      </c>
      <c r="K33" s="2" t="str">
        <f t="shared" si="5"/>
        <v>48vw</v>
      </c>
      <c r="M33" s="1">
        <f t="shared" si="6"/>
        <v>921.6</v>
      </c>
      <c r="N33" s="2" t="str">
        <f t="shared" si="7"/>
        <v>64vw</v>
      </c>
      <c r="P33" s="1">
        <f t="shared" si="8"/>
        <v>1152</v>
      </c>
      <c r="Q33" s="2" t="str">
        <f t="shared" si="9"/>
        <v>80vw</v>
      </c>
      <c r="S33" s="1">
        <f t="shared" si="10"/>
        <v>1382.4</v>
      </c>
      <c r="T33" s="2" t="str">
        <f t="shared" si="11"/>
        <v>96vw</v>
      </c>
      <c r="AN33" s="1">
        <f>vw_1*(ROW()-ROW(AN$31)-1)*AN$31</f>
        <v>360</v>
      </c>
      <c r="AO33" s="2" t="str">
        <f>AN33/PAGE_WIDTH_PX*100 &amp; "vw"</f>
        <v>25vw</v>
      </c>
    </row>
    <row r="34" spans="1:41" x14ac:dyDescent="0.15">
      <c r="A34" s="5">
        <f t="shared" si="26"/>
        <v>261</v>
      </c>
      <c r="B34" s="2" t="str">
        <f t="shared" si="27"/>
        <v>18.125vw</v>
      </c>
      <c r="C34" s="3"/>
      <c r="D34" s="1">
        <f t="shared" ref="D34:D65" si="32">vw_1*(ROW()-1)*D$1</f>
        <v>237.6</v>
      </c>
      <c r="E34" s="2" t="str">
        <f t="shared" ref="E34:E65" si="33">D34/PAGE_WIDTH_PX*100 &amp; "vw"</f>
        <v>16.5vw</v>
      </c>
      <c r="F34" s="3"/>
      <c r="G34" s="1">
        <f t="shared" ref="G34:G65" si="34">vw_1*(ROW()-1)*G$1</f>
        <v>475.2</v>
      </c>
      <c r="H34" s="2" t="str">
        <f t="shared" ref="H34:H65" si="35">G34/PAGE_WIDTH_PX*100 &amp; "vw"</f>
        <v>33vw</v>
      </c>
      <c r="J34" s="1">
        <f t="shared" ref="J34:J67" si="36">vw_1*(ROW()-1)*J$1</f>
        <v>712.8</v>
      </c>
      <c r="K34" s="2" t="str">
        <f t="shared" ref="K34:K65" si="37">J34/PAGE_WIDTH_PX*100 &amp; "vw"</f>
        <v>49.5vw</v>
      </c>
      <c r="M34" s="1">
        <f t="shared" ref="M34:M51" si="38">vw_1*(ROW()-1)*M$1</f>
        <v>950.4</v>
      </c>
      <c r="N34" s="2" t="str">
        <f t="shared" ref="N34:N51" si="39">M34/PAGE_WIDTH_PX*100 &amp; "vw"</f>
        <v>66vw</v>
      </c>
      <c r="P34" s="1">
        <f t="shared" si="8"/>
        <v>1188</v>
      </c>
      <c r="Q34" s="2" t="str">
        <f t="shared" si="9"/>
        <v>82.5vw</v>
      </c>
      <c r="S34" s="1">
        <f t="shared" si="10"/>
        <v>1425.6</v>
      </c>
      <c r="T34" s="2" t="str">
        <f t="shared" si="11"/>
        <v>99vw</v>
      </c>
      <c r="AN34" s="1">
        <f>vw_1*(ROW()-ROW(AN$31)-1)*AN$31</f>
        <v>720</v>
      </c>
      <c r="AO34" s="2" t="str">
        <f>AN34/PAGE_WIDTH_PX*100 &amp; "vw"</f>
        <v>50vw</v>
      </c>
    </row>
    <row r="35" spans="1:41" x14ac:dyDescent="0.15">
      <c r="A35" s="5">
        <f t="shared" si="26"/>
        <v>270</v>
      </c>
      <c r="B35" s="2" t="str">
        <f t="shared" si="27"/>
        <v>18.75vw</v>
      </c>
      <c r="C35" s="3"/>
      <c r="D35" s="1">
        <f t="shared" si="32"/>
        <v>244.8</v>
      </c>
      <c r="E35" s="2" t="str">
        <f t="shared" si="33"/>
        <v>17vw</v>
      </c>
      <c r="F35" s="3"/>
      <c r="G35" s="1">
        <f t="shared" si="34"/>
        <v>489.6</v>
      </c>
      <c r="H35" s="2" t="str">
        <f t="shared" si="35"/>
        <v>34vw</v>
      </c>
      <c r="J35" s="1">
        <f t="shared" si="36"/>
        <v>734.40000000000009</v>
      </c>
      <c r="K35" s="2" t="str">
        <f t="shared" si="37"/>
        <v>51vw</v>
      </c>
      <c r="M35" s="1">
        <f t="shared" si="38"/>
        <v>979.2</v>
      </c>
      <c r="N35" s="2" t="str">
        <f t="shared" si="39"/>
        <v>68vw</v>
      </c>
      <c r="P35" s="1">
        <f t="shared" si="8"/>
        <v>1224</v>
      </c>
      <c r="Q35" s="2" t="str">
        <f t="shared" si="9"/>
        <v>85vw</v>
      </c>
      <c r="AN35" s="1">
        <f>vw_1*(ROW()-ROW(AN$31)-1)*AN$31</f>
        <v>1080</v>
      </c>
      <c r="AO35" s="2" t="str">
        <f>AN35/PAGE_WIDTH_PX*100 &amp; "vw"</f>
        <v>75vw</v>
      </c>
    </row>
    <row r="36" spans="1:41" x14ac:dyDescent="0.15">
      <c r="A36" s="5">
        <f t="shared" si="26"/>
        <v>279</v>
      </c>
      <c r="B36" s="2" t="str">
        <f t="shared" si="27"/>
        <v>19.375vw</v>
      </c>
      <c r="C36" s="3"/>
      <c r="D36" s="1">
        <f t="shared" si="32"/>
        <v>252</v>
      </c>
      <c r="E36" s="2" t="str">
        <f t="shared" si="33"/>
        <v>17.5vw</v>
      </c>
      <c r="F36" s="3"/>
      <c r="G36" s="1">
        <f t="shared" si="34"/>
        <v>504</v>
      </c>
      <c r="H36" s="2" t="str">
        <f t="shared" si="35"/>
        <v>35vw</v>
      </c>
      <c r="J36" s="1">
        <f t="shared" si="36"/>
        <v>756</v>
      </c>
      <c r="K36" s="2" t="str">
        <f t="shared" si="37"/>
        <v>52.5vw</v>
      </c>
      <c r="M36" s="1">
        <f t="shared" si="38"/>
        <v>1008</v>
      </c>
      <c r="N36" s="2" t="str">
        <f t="shared" si="39"/>
        <v>70vw</v>
      </c>
      <c r="P36" s="1">
        <f t="shared" si="8"/>
        <v>1260</v>
      </c>
      <c r="Q36" s="2" t="str">
        <f t="shared" si="9"/>
        <v>87.5vw</v>
      </c>
      <c r="AN36" s="1">
        <f>vw_1*(ROW()-ROW(AN$31)-1)*AN$31</f>
        <v>1440</v>
      </c>
      <c r="AO36" s="2" t="str">
        <f>AN36/PAGE_WIDTH_PX*100 &amp; "vw"</f>
        <v>100vw</v>
      </c>
    </row>
    <row r="37" spans="1:41" x14ac:dyDescent="0.15">
      <c r="A37" s="5">
        <f t="shared" si="26"/>
        <v>288</v>
      </c>
      <c r="B37" s="2" t="str">
        <f t="shared" si="27"/>
        <v>20vw</v>
      </c>
      <c r="C37" s="3"/>
      <c r="D37" s="1">
        <f t="shared" si="32"/>
        <v>259.2</v>
      </c>
      <c r="E37" s="2" t="str">
        <f t="shared" si="33"/>
        <v>18vw</v>
      </c>
      <c r="F37" s="3"/>
      <c r="G37" s="1">
        <f t="shared" si="34"/>
        <v>518.4</v>
      </c>
      <c r="H37" s="2" t="str">
        <f t="shared" si="35"/>
        <v>36vw</v>
      </c>
      <c r="J37" s="1">
        <f t="shared" si="36"/>
        <v>777.59999999999991</v>
      </c>
      <c r="K37" s="2" t="str">
        <f t="shared" si="37"/>
        <v>54vw</v>
      </c>
      <c r="M37" s="1">
        <f t="shared" si="38"/>
        <v>1036.8</v>
      </c>
      <c r="N37" s="2" t="str">
        <f t="shared" si="39"/>
        <v>72vw</v>
      </c>
      <c r="P37" s="1">
        <f t="shared" si="8"/>
        <v>1296</v>
      </c>
      <c r="Q37" s="2" t="str">
        <f t="shared" si="9"/>
        <v>90vw</v>
      </c>
    </row>
    <row r="38" spans="1:41" x14ac:dyDescent="0.15">
      <c r="A38" s="5">
        <f t="shared" ref="A38:A69" si="40">9*(ROW()-5)</f>
        <v>297</v>
      </c>
      <c r="B38" s="2" t="str">
        <f t="shared" ref="B38:B69" si="41">A38/vw_1 &amp; "vw"</f>
        <v>20.625vw</v>
      </c>
      <c r="C38" s="3"/>
      <c r="D38" s="1">
        <f t="shared" si="32"/>
        <v>266.40000000000003</v>
      </c>
      <c r="E38" s="2" t="str">
        <f t="shared" si="33"/>
        <v>18.5vw</v>
      </c>
      <c r="F38" s="3"/>
      <c r="G38" s="1">
        <f t="shared" si="34"/>
        <v>532.80000000000007</v>
      </c>
      <c r="H38" s="2" t="str">
        <f t="shared" si="35"/>
        <v>37vw</v>
      </c>
      <c r="J38" s="1">
        <f t="shared" si="36"/>
        <v>799.2</v>
      </c>
      <c r="K38" s="2" t="str">
        <f t="shared" si="37"/>
        <v>55.5vw</v>
      </c>
      <c r="M38" s="1">
        <f t="shared" si="38"/>
        <v>1065.6000000000001</v>
      </c>
      <c r="N38" s="2" t="str">
        <f t="shared" si="39"/>
        <v>74vw</v>
      </c>
      <c r="P38" s="1">
        <f t="shared" si="8"/>
        <v>1332.0000000000002</v>
      </c>
      <c r="Q38" s="2" t="str">
        <f t="shared" si="9"/>
        <v>92.5vw</v>
      </c>
      <c r="AN38">
        <v>40</v>
      </c>
    </row>
    <row r="39" spans="1:41" x14ac:dyDescent="0.15">
      <c r="A39" s="5">
        <f t="shared" si="40"/>
        <v>306</v>
      </c>
      <c r="B39" s="2" t="str">
        <f t="shared" si="41"/>
        <v>21.25vw</v>
      </c>
      <c r="C39" s="3"/>
      <c r="D39" s="1">
        <f t="shared" si="32"/>
        <v>273.60000000000002</v>
      </c>
      <c r="E39" s="2" t="str">
        <f t="shared" si="33"/>
        <v>19vw</v>
      </c>
      <c r="F39" s="3"/>
      <c r="G39" s="1">
        <f t="shared" si="34"/>
        <v>547.20000000000005</v>
      </c>
      <c r="H39" s="2" t="str">
        <f t="shared" si="35"/>
        <v>38vw</v>
      </c>
      <c r="J39" s="1">
        <f t="shared" si="36"/>
        <v>820.80000000000007</v>
      </c>
      <c r="K39" s="2" t="str">
        <f t="shared" si="37"/>
        <v>57vw</v>
      </c>
      <c r="M39" s="1">
        <f t="shared" si="38"/>
        <v>1094.4000000000001</v>
      </c>
      <c r="N39" s="2" t="str">
        <f t="shared" si="39"/>
        <v>76vw</v>
      </c>
      <c r="P39" s="1">
        <f t="shared" si="8"/>
        <v>1368</v>
      </c>
      <c r="Q39" s="2" t="str">
        <f t="shared" si="9"/>
        <v>95vw</v>
      </c>
      <c r="AN39" s="1">
        <f>vw_1*(ROW()-ROW(AN$38)-1)*AN$38</f>
        <v>0</v>
      </c>
      <c r="AO39" s="2" t="str">
        <f>AN39/PAGE_WIDTH_PX*100 &amp; "vw"</f>
        <v>0vw</v>
      </c>
    </row>
    <row r="40" spans="1:41" x14ac:dyDescent="0.15">
      <c r="A40" s="5">
        <f t="shared" si="40"/>
        <v>315</v>
      </c>
      <c r="B40" s="2" t="str">
        <f t="shared" si="41"/>
        <v>21.875vw</v>
      </c>
      <c r="C40" s="3"/>
      <c r="D40" s="1">
        <f t="shared" si="32"/>
        <v>280.8</v>
      </c>
      <c r="E40" s="2" t="str">
        <f t="shared" si="33"/>
        <v>19.5vw</v>
      </c>
      <c r="F40" s="3"/>
      <c r="G40" s="1">
        <f t="shared" si="34"/>
        <v>561.6</v>
      </c>
      <c r="H40" s="2" t="str">
        <f t="shared" si="35"/>
        <v>39vw</v>
      </c>
      <c r="J40" s="1">
        <f t="shared" si="36"/>
        <v>842.40000000000009</v>
      </c>
      <c r="K40" s="2" t="str">
        <f t="shared" si="37"/>
        <v>58.5vw</v>
      </c>
      <c r="M40" s="1">
        <f t="shared" si="38"/>
        <v>1123.2</v>
      </c>
      <c r="N40" s="2" t="str">
        <f t="shared" si="39"/>
        <v>78vw</v>
      </c>
      <c r="P40" s="1">
        <f t="shared" si="8"/>
        <v>1404</v>
      </c>
      <c r="Q40" s="2" t="str">
        <f t="shared" si="9"/>
        <v>97.5vw</v>
      </c>
      <c r="AN40" s="1">
        <f>vw_1*(ROW()-ROW(AN$38)-1)*AN$38</f>
        <v>576</v>
      </c>
      <c r="AO40" s="2" t="str">
        <f>AN40/PAGE_WIDTH_PX*100 &amp; "vw"</f>
        <v>40vw</v>
      </c>
    </row>
    <row r="41" spans="1:41" x14ac:dyDescent="0.15">
      <c r="A41" s="5">
        <f t="shared" si="40"/>
        <v>324</v>
      </c>
      <c r="B41" s="2" t="str">
        <f t="shared" si="41"/>
        <v>22.5vw</v>
      </c>
      <c r="C41" s="3"/>
      <c r="D41" s="1">
        <f t="shared" si="32"/>
        <v>288</v>
      </c>
      <c r="E41" s="2" t="str">
        <f t="shared" si="33"/>
        <v>20vw</v>
      </c>
      <c r="F41" s="3"/>
      <c r="G41" s="1">
        <f t="shared" si="34"/>
        <v>576</v>
      </c>
      <c r="H41" s="2" t="str">
        <f t="shared" si="35"/>
        <v>40vw</v>
      </c>
      <c r="J41" s="1">
        <f t="shared" si="36"/>
        <v>864</v>
      </c>
      <c r="K41" s="2" t="str">
        <f t="shared" si="37"/>
        <v>60vw</v>
      </c>
      <c r="M41" s="1">
        <f t="shared" si="38"/>
        <v>1152</v>
      </c>
      <c r="N41" s="2" t="str">
        <f t="shared" si="39"/>
        <v>80vw</v>
      </c>
      <c r="P41" s="1">
        <f t="shared" si="8"/>
        <v>1440</v>
      </c>
      <c r="Q41" s="2" t="str">
        <f t="shared" si="9"/>
        <v>100vw</v>
      </c>
      <c r="AN41" s="1">
        <f>vw_1*(ROW()-ROW(AN$38)-1)*AN$38</f>
        <v>1152</v>
      </c>
      <c r="AO41" s="2" t="str">
        <f>AN41/PAGE_WIDTH_PX*100 &amp; "vw"</f>
        <v>80vw</v>
      </c>
    </row>
    <row r="42" spans="1:41" x14ac:dyDescent="0.15">
      <c r="A42" s="5">
        <f t="shared" si="40"/>
        <v>333</v>
      </c>
      <c r="B42" s="2" t="str">
        <f t="shared" si="41"/>
        <v>23.125vw</v>
      </c>
      <c r="C42" s="3"/>
      <c r="D42" s="1">
        <f t="shared" si="32"/>
        <v>295.2</v>
      </c>
      <c r="E42" s="2" t="str">
        <f t="shared" si="33"/>
        <v>20.5vw</v>
      </c>
      <c r="F42" s="3"/>
      <c r="G42" s="1">
        <f t="shared" si="34"/>
        <v>590.4</v>
      </c>
      <c r="H42" s="2" t="str">
        <f t="shared" si="35"/>
        <v>41vw</v>
      </c>
      <c r="J42" s="1">
        <f t="shared" si="36"/>
        <v>885.59999999999991</v>
      </c>
      <c r="K42" s="2" t="str">
        <f t="shared" si="37"/>
        <v>61.5vw</v>
      </c>
      <c r="M42" s="1">
        <f t="shared" si="38"/>
        <v>1180.8</v>
      </c>
      <c r="N42" s="2" t="str">
        <f t="shared" si="39"/>
        <v>82vw</v>
      </c>
      <c r="AN42" s="1">
        <f>vw_1*(ROW()-ROW(AN$38)-1)*AN$38</f>
        <v>1728</v>
      </c>
      <c r="AO42" s="2" t="str">
        <f>AN42/PAGE_WIDTH_PX*100 &amp; "vw"</f>
        <v>120vw</v>
      </c>
    </row>
    <row r="43" spans="1:41" x14ac:dyDescent="0.15">
      <c r="A43" s="5">
        <f t="shared" si="40"/>
        <v>342</v>
      </c>
      <c r="B43" s="2" t="str">
        <f t="shared" si="41"/>
        <v>23.75vw</v>
      </c>
      <c r="C43" s="3"/>
      <c r="D43" s="1">
        <f t="shared" si="32"/>
        <v>302.40000000000003</v>
      </c>
      <c r="E43" s="2" t="str">
        <f t="shared" si="33"/>
        <v>21vw</v>
      </c>
      <c r="F43" s="3"/>
      <c r="G43" s="1">
        <f t="shared" si="34"/>
        <v>604.80000000000007</v>
      </c>
      <c r="H43" s="2" t="str">
        <f t="shared" si="35"/>
        <v>42vw</v>
      </c>
      <c r="J43" s="1">
        <f t="shared" si="36"/>
        <v>907.2</v>
      </c>
      <c r="K43" s="2" t="str">
        <f t="shared" si="37"/>
        <v>63vw</v>
      </c>
      <c r="M43" s="1">
        <f t="shared" si="38"/>
        <v>1209.6000000000001</v>
      </c>
      <c r="N43" s="2" t="str">
        <f t="shared" si="39"/>
        <v>84vw</v>
      </c>
    </row>
    <row r="44" spans="1:41" x14ac:dyDescent="0.15">
      <c r="A44" s="5">
        <f t="shared" si="40"/>
        <v>351</v>
      </c>
      <c r="B44" s="2" t="str">
        <f t="shared" si="41"/>
        <v>24.375vw</v>
      </c>
      <c r="C44" s="3"/>
      <c r="D44" s="1">
        <f t="shared" si="32"/>
        <v>309.60000000000002</v>
      </c>
      <c r="E44" s="2" t="str">
        <f t="shared" si="33"/>
        <v>21.5vw</v>
      </c>
      <c r="F44" s="3"/>
      <c r="G44" s="1">
        <f t="shared" si="34"/>
        <v>619.20000000000005</v>
      </c>
      <c r="H44" s="2" t="str">
        <f t="shared" si="35"/>
        <v>43vw</v>
      </c>
      <c r="J44" s="1">
        <f t="shared" si="36"/>
        <v>928.80000000000007</v>
      </c>
      <c r="K44" s="2" t="str">
        <f t="shared" si="37"/>
        <v>64.5vw</v>
      </c>
      <c r="M44" s="1">
        <f t="shared" si="38"/>
        <v>1238.4000000000001</v>
      </c>
      <c r="N44" s="2" t="str">
        <f t="shared" si="39"/>
        <v>86vw</v>
      </c>
      <c r="AN44">
        <v>50</v>
      </c>
    </row>
    <row r="45" spans="1:41" x14ac:dyDescent="0.15">
      <c r="A45" s="5">
        <f t="shared" si="40"/>
        <v>360</v>
      </c>
      <c r="B45" s="2" t="str">
        <f t="shared" si="41"/>
        <v>25vw</v>
      </c>
      <c r="C45" s="3"/>
      <c r="D45" s="1">
        <f t="shared" si="32"/>
        <v>316.8</v>
      </c>
      <c r="E45" s="2" t="str">
        <f t="shared" si="33"/>
        <v>22vw</v>
      </c>
      <c r="F45" s="3"/>
      <c r="G45" s="1">
        <f t="shared" si="34"/>
        <v>633.6</v>
      </c>
      <c r="H45" s="2" t="str">
        <f t="shared" si="35"/>
        <v>44vw</v>
      </c>
      <c r="J45" s="1">
        <f t="shared" si="36"/>
        <v>950.40000000000009</v>
      </c>
      <c r="K45" s="2" t="str">
        <f t="shared" si="37"/>
        <v>66vw</v>
      </c>
      <c r="M45" s="1">
        <f t="shared" si="38"/>
        <v>1267.2</v>
      </c>
      <c r="N45" s="2" t="str">
        <f t="shared" si="39"/>
        <v>88vw</v>
      </c>
      <c r="AN45" s="1">
        <f>vw_1*(ROW()-ROW(AN$44)-1)*AN$44</f>
        <v>0</v>
      </c>
      <c r="AO45" s="2" t="str">
        <f>AN45/PAGE_WIDTH_PX*100 &amp; "vw"</f>
        <v>0vw</v>
      </c>
    </row>
    <row r="46" spans="1:41" x14ac:dyDescent="0.15">
      <c r="A46" s="5">
        <f t="shared" si="40"/>
        <v>369</v>
      </c>
      <c r="B46" s="2" t="str">
        <f t="shared" si="41"/>
        <v>25.625vw</v>
      </c>
      <c r="C46" s="3"/>
      <c r="D46" s="1">
        <f t="shared" si="32"/>
        <v>324</v>
      </c>
      <c r="E46" s="2" t="str">
        <f t="shared" si="33"/>
        <v>22.5vw</v>
      </c>
      <c r="F46" s="3"/>
      <c r="G46" s="1">
        <f t="shared" si="34"/>
        <v>648</v>
      </c>
      <c r="H46" s="2" t="str">
        <f t="shared" si="35"/>
        <v>45vw</v>
      </c>
      <c r="J46" s="1">
        <f t="shared" si="36"/>
        <v>972</v>
      </c>
      <c r="K46" s="2" t="str">
        <f t="shared" si="37"/>
        <v>67.5vw</v>
      </c>
      <c r="M46" s="1">
        <f t="shared" si="38"/>
        <v>1296</v>
      </c>
      <c r="N46" s="2" t="str">
        <f t="shared" si="39"/>
        <v>90vw</v>
      </c>
      <c r="AN46" s="1">
        <f>vw_1*(ROW()-ROW(AN$44)-1)*AN$44</f>
        <v>720</v>
      </c>
      <c r="AO46" s="2" t="str">
        <f>AN46/PAGE_WIDTH_PX*100 &amp; "vw"</f>
        <v>50vw</v>
      </c>
    </row>
    <row r="47" spans="1:41" x14ac:dyDescent="0.15">
      <c r="A47" s="5">
        <f t="shared" si="40"/>
        <v>378</v>
      </c>
      <c r="B47" s="2" t="str">
        <f t="shared" si="41"/>
        <v>26.25vw</v>
      </c>
      <c r="C47" s="3"/>
      <c r="D47" s="1">
        <f t="shared" si="32"/>
        <v>331.2</v>
      </c>
      <c r="E47" s="2" t="str">
        <f t="shared" si="33"/>
        <v>23vw</v>
      </c>
      <c r="F47" s="3"/>
      <c r="G47" s="1">
        <f t="shared" si="34"/>
        <v>662.4</v>
      </c>
      <c r="H47" s="2" t="str">
        <f t="shared" si="35"/>
        <v>46vw</v>
      </c>
      <c r="J47" s="1">
        <f t="shared" si="36"/>
        <v>993.59999999999991</v>
      </c>
      <c r="K47" s="2" t="str">
        <f t="shared" si="37"/>
        <v>69vw</v>
      </c>
      <c r="M47" s="1">
        <f t="shared" si="38"/>
        <v>1324.8</v>
      </c>
      <c r="N47" s="2" t="str">
        <f t="shared" si="39"/>
        <v>92vw</v>
      </c>
      <c r="AN47" s="1">
        <f>vw_1*(ROW()-ROW(AN$44)-1)*AN$44</f>
        <v>1440</v>
      </c>
      <c r="AO47" s="2" t="str">
        <f>AN47/PAGE_WIDTH_PX*100 &amp; "vw"</f>
        <v>100vw</v>
      </c>
    </row>
    <row r="48" spans="1:41" x14ac:dyDescent="0.15">
      <c r="A48" s="5">
        <f t="shared" si="40"/>
        <v>387</v>
      </c>
      <c r="B48" s="2" t="str">
        <f t="shared" si="41"/>
        <v>26.875vw</v>
      </c>
      <c r="C48" s="3"/>
      <c r="D48" s="1">
        <f t="shared" si="32"/>
        <v>338.40000000000003</v>
      </c>
      <c r="E48" s="2" t="str">
        <f t="shared" si="33"/>
        <v>23.5vw</v>
      </c>
      <c r="F48" s="3"/>
      <c r="G48" s="1">
        <f t="shared" si="34"/>
        <v>676.80000000000007</v>
      </c>
      <c r="H48" s="2" t="str">
        <f t="shared" si="35"/>
        <v>47vw</v>
      </c>
      <c r="J48" s="1">
        <f t="shared" si="36"/>
        <v>1015.2</v>
      </c>
      <c r="K48" s="2" t="str">
        <f t="shared" si="37"/>
        <v>70.5vw</v>
      </c>
      <c r="M48" s="1">
        <f t="shared" si="38"/>
        <v>1353.6000000000001</v>
      </c>
      <c r="N48" s="2" t="str">
        <f t="shared" si="39"/>
        <v>94vw</v>
      </c>
    </row>
    <row r="49" spans="1:14" x14ac:dyDescent="0.15">
      <c r="A49" s="5">
        <f t="shared" si="40"/>
        <v>396</v>
      </c>
      <c r="B49" s="2" t="str">
        <f t="shared" si="41"/>
        <v>27.5vw</v>
      </c>
      <c r="C49" s="3"/>
      <c r="D49" s="1">
        <f t="shared" si="32"/>
        <v>345.6</v>
      </c>
      <c r="E49" s="2" t="str">
        <f t="shared" si="33"/>
        <v>24vw</v>
      </c>
      <c r="F49" s="3"/>
      <c r="G49" s="1">
        <f t="shared" si="34"/>
        <v>691.2</v>
      </c>
      <c r="H49" s="2" t="str">
        <f t="shared" si="35"/>
        <v>48vw</v>
      </c>
      <c r="J49" s="1">
        <f t="shared" si="36"/>
        <v>1036.8000000000002</v>
      </c>
      <c r="K49" s="2" t="str">
        <f t="shared" si="37"/>
        <v>72vw</v>
      </c>
      <c r="M49" s="1">
        <f t="shared" si="38"/>
        <v>1382.4</v>
      </c>
      <c r="N49" s="2" t="str">
        <f t="shared" si="39"/>
        <v>96vw</v>
      </c>
    </row>
    <row r="50" spans="1:14" x14ac:dyDescent="0.15">
      <c r="A50" s="5">
        <f t="shared" si="40"/>
        <v>405</v>
      </c>
      <c r="B50" s="2" t="str">
        <f t="shared" si="41"/>
        <v>28.125vw</v>
      </c>
      <c r="C50" s="3"/>
      <c r="D50" s="1">
        <f t="shared" si="32"/>
        <v>352.8</v>
      </c>
      <c r="E50" s="2" t="str">
        <f t="shared" si="33"/>
        <v>24.5vw</v>
      </c>
      <c r="F50" s="3"/>
      <c r="G50" s="1">
        <f t="shared" si="34"/>
        <v>705.6</v>
      </c>
      <c r="H50" s="2" t="str">
        <f t="shared" si="35"/>
        <v>49vw</v>
      </c>
      <c r="J50" s="1">
        <f t="shared" si="36"/>
        <v>1058.4000000000001</v>
      </c>
      <c r="K50" s="2" t="str">
        <f t="shared" si="37"/>
        <v>73.5vw</v>
      </c>
      <c r="M50" s="1">
        <f t="shared" si="38"/>
        <v>1411.2</v>
      </c>
      <c r="N50" s="2" t="str">
        <f t="shared" si="39"/>
        <v>98vw</v>
      </c>
    </row>
    <row r="51" spans="1:14" x14ac:dyDescent="0.15">
      <c r="A51" s="5">
        <f t="shared" si="40"/>
        <v>414</v>
      </c>
      <c r="B51" s="2" t="str">
        <f t="shared" si="41"/>
        <v>28.75vw</v>
      </c>
      <c r="C51" s="3"/>
      <c r="D51" s="1">
        <f t="shared" si="32"/>
        <v>360</v>
      </c>
      <c r="E51" s="2" t="str">
        <f t="shared" si="33"/>
        <v>25vw</v>
      </c>
      <c r="F51" s="3"/>
      <c r="G51" s="1">
        <f t="shared" si="34"/>
        <v>720</v>
      </c>
      <c r="H51" s="2" t="str">
        <f t="shared" si="35"/>
        <v>50vw</v>
      </c>
      <c r="J51" s="1">
        <f t="shared" si="36"/>
        <v>1080</v>
      </c>
      <c r="K51" s="2" t="str">
        <f t="shared" si="37"/>
        <v>75vw</v>
      </c>
      <c r="M51" s="1">
        <f t="shared" si="38"/>
        <v>1440</v>
      </c>
      <c r="N51" s="2" t="str">
        <f t="shared" si="39"/>
        <v>100vw</v>
      </c>
    </row>
    <row r="52" spans="1:14" x14ac:dyDescent="0.15">
      <c r="A52" s="5">
        <f t="shared" si="40"/>
        <v>423</v>
      </c>
      <c r="B52" s="2" t="str">
        <f t="shared" si="41"/>
        <v>29.375vw</v>
      </c>
      <c r="C52" s="3"/>
      <c r="D52" s="1">
        <f t="shared" si="32"/>
        <v>367.2</v>
      </c>
      <c r="E52" s="2" t="str">
        <f t="shared" si="33"/>
        <v>25.5vw</v>
      </c>
      <c r="F52" s="3"/>
      <c r="G52" s="1">
        <f t="shared" si="34"/>
        <v>734.4</v>
      </c>
      <c r="H52" s="2" t="str">
        <f t="shared" si="35"/>
        <v>51vw</v>
      </c>
      <c r="J52" s="1">
        <f t="shared" si="36"/>
        <v>1101.5999999999999</v>
      </c>
      <c r="K52" s="2" t="str">
        <f t="shared" si="37"/>
        <v>76.5vw</v>
      </c>
    </row>
    <row r="53" spans="1:14" x14ac:dyDescent="0.15">
      <c r="A53" s="5">
        <f t="shared" si="40"/>
        <v>432</v>
      </c>
      <c r="B53" s="2" t="str">
        <f t="shared" si="41"/>
        <v>30vw</v>
      </c>
      <c r="C53" s="3"/>
      <c r="D53" s="1">
        <f t="shared" si="32"/>
        <v>374.40000000000003</v>
      </c>
      <c r="E53" s="2" t="str">
        <f t="shared" si="33"/>
        <v>26vw</v>
      </c>
      <c r="F53" s="3"/>
      <c r="G53" s="1">
        <f t="shared" si="34"/>
        <v>748.80000000000007</v>
      </c>
      <c r="H53" s="2" t="str">
        <f t="shared" si="35"/>
        <v>52vw</v>
      </c>
      <c r="J53" s="1">
        <f t="shared" si="36"/>
        <v>1123.2</v>
      </c>
      <c r="K53" s="2" t="str">
        <f t="shared" si="37"/>
        <v>78vw</v>
      </c>
    </row>
    <row r="54" spans="1:14" x14ac:dyDescent="0.15">
      <c r="A54" s="5">
        <f t="shared" si="40"/>
        <v>441</v>
      </c>
      <c r="B54" s="2" t="str">
        <f t="shared" si="41"/>
        <v>30.625vw</v>
      </c>
      <c r="C54" s="3"/>
      <c r="D54" s="1">
        <f t="shared" si="32"/>
        <v>381.6</v>
      </c>
      <c r="E54" s="2" t="str">
        <f t="shared" si="33"/>
        <v>26.5vw</v>
      </c>
      <c r="F54" s="3"/>
      <c r="G54" s="1">
        <f t="shared" si="34"/>
        <v>763.2</v>
      </c>
      <c r="H54" s="2" t="str">
        <f t="shared" si="35"/>
        <v>53vw</v>
      </c>
      <c r="J54" s="1">
        <f t="shared" si="36"/>
        <v>1144.8000000000002</v>
      </c>
      <c r="K54" s="2" t="str">
        <f t="shared" si="37"/>
        <v>79.5vw</v>
      </c>
    </row>
    <row r="55" spans="1:14" x14ac:dyDescent="0.15">
      <c r="A55" s="5">
        <f t="shared" si="40"/>
        <v>450</v>
      </c>
      <c r="B55" s="2" t="str">
        <f t="shared" si="41"/>
        <v>31.25vw</v>
      </c>
      <c r="C55" s="3"/>
      <c r="D55" s="1">
        <f t="shared" si="32"/>
        <v>388.8</v>
      </c>
      <c r="E55" s="2" t="str">
        <f t="shared" si="33"/>
        <v>27vw</v>
      </c>
      <c r="F55" s="3"/>
      <c r="G55" s="1">
        <f t="shared" si="34"/>
        <v>777.6</v>
      </c>
      <c r="H55" s="2" t="str">
        <f t="shared" si="35"/>
        <v>54vw</v>
      </c>
      <c r="J55" s="1">
        <f t="shared" si="36"/>
        <v>1166.4000000000001</v>
      </c>
      <c r="K55" s="2" t="str">
        <f t="shared" si="37"/>
        <v>81vw</v>
      </c>
    </row>
    <row r="56" spans="1:14" x14ac:dyDescent="0.15">
      <c r="A56" s="5">
        <f t="shared" si="40"/>
        <v>459</v>
      </c>
      <c r="B56" s="2" t="str">
        <f t="shared" si="41"/>
        <v>31.875vw</v>
      </c>
      <c r="C56" s="3"/>
      <c r="D56" s="1">
        <f t="shared" si="32"/>
        <v>396</v>
      </c>
      <c r="E56" s="2" t="str">
        <f t="shared" si="33"/>
        <v>27.5vw</v>
      </c>
      <c r="F56" s="3"/>
      <c r="G56" s="1">
        <f t="shared" si="34"/>
        <v>792</v>
      </c>
      <c r="H56" s="2" t="str">
        <f t="shared" si="35"/>
        <v>55vw</v>
      </c>
      <c r="J56" s="1">
        <f t="shared" si="36"/>
        <v>1188</v>
      </c>
      <c r="K56" s="2" t="str">
        <f t="shared" si="37"/>
        <v>82.5vw</v>
      </c>
    </row>
    <row r="57" spans="1:14" x14ac:dyDescent="0.15">
      <c r="A57" s="5">
        <f t="shared" si="40"/>
        <v>468</v>
      </c>
      <c r="B57" s="2" t="str">
        <f t="shared" si="41"/>
        <v>32.5vw</v>
      </c>
      <c r="C57" s="3"/>
      <c r="D57" s="1">
        <f t="shared" si="32"/>
        <v>403.2</v>
      </c>
      <c r="E57" s="2" t="str">
        <f t="shared" si="33"/>
        <v>28vw</v>
      </c>
      <c r="F57" s="3"/>
      <c r="G57" s="1">
        <f t="shared" si="34"/>
        <v>806.4</v>
      </c>
      <c r="H57" s="2" t="str">
        <f t="shared" si="35"/>
        <v>56vw</v>
      </c>
      <c r="J57" s="1">
        <f t="shared" si="36"/>
        <v>1209.5999999999999</v>
      </c>
      <c r="K57" s="2" t="str">
        <f t="shared" si="37"/>
        <v>84vw</v>
      </c>
    </row>
    <row r="58" spans="1:14" x14ac:dyDescent="0.15">
      <c r="A58" s="5">
        <f t="shared" si="40"/>
        <v>477</v>
      </c>
      <c r="B58" s="2" t="str">
        <f t="shared" si="41"/>
        <v>33.125vw</v>
      </c>
      <c r="C58" s="3"/>
      <c r="D58" s="1">
        <f t="shared" si="32"/>
        <v>410.40000000000003</v>
      </c>
      <c r="E58" s="2" t="str">
        <f t="shared" si="33"/>
        <v>28.5vw</v>
      </c>
      <c r="F58" s="3"/>
      <c r="G58" s="1">
        <f t="shared" si="34"/>
        <v>820.80000000000007</v>
      </c>
      <c r="H58" s="2" t="str">
        <f t="shared" si="35"/>
        <v>57vw</v>
      </c>
      <c r="J58" s="1">
        <f t="shared" si="36"/>
        <v>1231.2</v>
      </c>
      <c r="K58" s="2" t="str">
        <f t="shared" si="37"/>
        <v>85.5vw</v>
      </c>
    </row>
    <row r="59" spans="1:14" x14ac:dyDescent="0.15">
      <c r="A59" s="5">
        <f t="shared" si="40"/>
        <v>486</v>
      </c>
      <c r="B59" s="2" t="str">
        <f t="shared" si="41"/>
        <v>33.75vw</v>
      </c>
      <c r="C59" s="3"/>
      <c r="D59" s="1">
        <f t="shared" si="32"/>
        <v>417.6</v>
      </c>
      <c r="E59" s="2" t="str">
        <f t="shared" si="33"/>
        <v>29vw</v>
      </c>
      <c r="F59" s="3"/>
      <c r="G59" s="1">
        <f t="shared" si="34"/>
        <v>835.2</v>
      </c>
      <c r="H59" s="2" t="str">
        <f t="shared" si="35"/>
        <v>58vw</v>
      </c>
      <c r="J59" s="1">
        <f t="shared" si="36"/>
        <v>1252.8000000000002</v>
      </c>
      <c r="K59" s="2" t="str">
        <f t="shared" si="37"/>
        <v>87vw</v>
      </c>
    </row>
    <row r="60" spans="1:14" x14ac:dyDescent="0.15">
      <c r="A60" s="5">
        <f t="shared" si="40"/>
        <v>495</v>
      </c>
      <c r="B60" s="2" t="str">
        <f t="shared" si="41"/>
        <v>34.375vw</v>
      </c>
      <c r="C60" s="3"/>
      <c r="D60" s="1">
        <f t="shared" si="32"/>
        <v>424.8</v>
      </c>
      <c r="E60" s="2" t="str">
        <f t="shared" si="33"/>
        <v>29.5vw</v>
      </c>
      <c r="F60" s="3"/>
      <c r="G60" s="1">
        <f t="shared" si="34"/>
        <v>849.6</v>
      </c>
      <c r="H60" s="2" t="str">
        <f t="shared" si="35"/>
        <v>59vw</v>
      </c>
      <c r="J60" s="1">
        <f t="shared" si="36"/>
        <v>1274.4000000000001</v>
      </c>
      <c r="K60" s="2" t="str">
        <f t="shared" si="37"/>
        <v>88.5vw</v>
      </c>
    </row>
    <row r="61" spans="1:14" x14ac:dyDescent="0.15">
      <c r="A61" s="5">
        <f t="shared" si="40"/>
        <v>504</v>
      </c>
      <c r="B61" s="2" t="str">
        <f t="shared" si="41"/>
        <v>35vw</v>
      </c>
      <c r="C61" s="3"/>
      <c r="D61" s="1">
        <f t="shared" si="32"/>
        <v>432</v>
      </c>
      <c r="E61" s="2" t="str">
        <f t="shared" si="33"/>
        <v>30vw</v>
      </c>
      <c r="F61" s="3"/>
      <c r="G61" s="1">
        <f t="shared" si="34"/>
        <v>864</v>
      </c>
      <c r="H61" s="2" t="str">
        <f t="shared" si="35"/>
        <v>60vw</v>
      </c>
      <c r="J61" s="1">
        <f t="shared" si="36"/>
        <v>1296</v>
      </c>
      <c r="K61" s="2" t="str">
        <f t="shared" si="37"/>
        <v>90vw</v>
      </c>
    </row>
    <row r="62" spans="1:14" x14ac:dyDescent="0.15">
      <c r="A62" s="5">
        <f t="shared" si="40"/>
        <v>513</v>
      </c>
      <c r="B62" s="2" t="str">
        <f t="shared" si="41"/>
        <v>35.625vw</v>
      </c>
      <c r="C62" s="3"/>
      <c r="D62" s="1">
        <f t="shared" si="32"/>
        <v>439.2</v>
      </c>
      <c r="E62" s="2" t="str">
        <f t="shared" si="33"/>
        <v>30.5vw</v>
      </c>
      <c r="F62" s="3"/>
      <c r="G62" s="1">
        <f t="shared" si="34"/>
        <v>878.4</v>
      </c>
      <c r="H62" s="2" t="str">
        <f t="shared" si="35"/>
        <v>61vw</v>
      </c>
      <c r="J62" s="1">
        <f t="shared" si="36"/>
        <v>1317.6</v>
      </c>
      <c r="K62" s="2" t="str">
        <f t="shared" si="37"/>
        <v>91.5vw</v>
      </c>
    </row>
    <row r="63" spans="1:14" x14ac:dyDescent="0.15">
      <c r="A63" s="5">
        <f t="shared" si="40"/>
        <v>522</v>
      </c>
      <c r="B63" s="2" t="str">
        <f t="shared" si="41"/>
        <v>36.25vw</v>
      </c>
      <c r="C63" s="3"/>
      <c r="D63" s="1">
        <f t="shared" si="32"/>
        <v>446.40000000000003</v>
      </c>
      <c r="E63" s="2" t="str">
        <f t="shared" si="33"/>
        <v>31vw</v>
      </c>
      <c r="F63" s="3"/>
      <c r="G63" s="1">
        <f t="shared" si="34"/>
        <v>892.80000000000007</v>
      </c>
      <c r="H63" s="2" t="str">
        <f t="shared" si="35"/>
        <v>62vw</v>
      </c>
      <c r="J63" s="1">
        <f t="shared" si="36"/>
        <v>1339.2</v>
      </c>
      <c r="K63" s="2" t="str">
        <f t="shared" si="37"/>
        <v>93vw</v>
      </c>
    </row>
    <row r="64" spans="1:14" x14ac:dyDescent="0.15">
      <c r="A64" s="5">
        <f t="shared" si="40"/>
        <v>531</v>
      </c>
      <c r="B64" s="2" t="str">
        <f t="shared" si="41"/>
        <v>36.875vw</v>
      </c>
      <c r="C64" s="3"/>
      <c r="D64" s="1">
        <f t="shared" si="32"/>
        <v>453.6</v>
      </c>
      <c r="E64" s="2" t="str">
        <f t="shared" si="33"/>
        <v>31.5vw</v>
      </c>
      <c r="F64" s="3"/>
      <c r="G64" s="1">
        <f t="shared" si="34"/>
        <v>907.2</v>
      </c>
      <c r="H64" s="2" t="str">
        <f t="shared" si="35"/>
        <v>63vw</v>
      </c>
      <c r="J64" s="1">
        <f t="shared" si="36"/>
        <v>1360.8000000000002</v>
      </c>
      <c r="K64" s="2" t="str">
        <f t="shared" si="37"/>
        <v>94.5vw</v>
      </c>
    </row>
    <row r="65" spans="1:11" x14ac:dyDescent="0.15">
      <c r="A65" s="5">
        <f t="shared" si="40"/>
        <v>540</v>
      </c>
      <c r="B65" s="2" t="str">
        <f t="shared" si="41"/>
        <v>37.5vw</v>
      </c>
      <c r="C65" s="3"/>
      <c r="D65" s="1">
        <f t="shared" si="32"/>
        <v>460.8</v>
      </c>
      <c r="E65" s="2" t="str">
        <f t="shared" si="33"/>
        <v>32vw</v>
      </c>
      <c r="F65" s="3"/>
      <c r="G65" s="1">
        <f t="shared" si="34"/>
        <v>921.6</v>
      </c>
      <c r="H65" s="2" t="str">
        <f t="shared" si="35"/>
        <v>64vw</v>
      </c>
      <c r="J65" s="1">
        <f t="shared" si="36"/>
        <v>1382.4</v>
      </c>
      <c r="K65" s="2" t="str">
        <f t="shared" si="37"/>
        <v>96vw</v>
      </c>
    </row>
    <row r="66" spans="1:11" x14ac:dyDescent="0.15">
      <c r="A66" s="5">
        <f t="shared" si="40"/>
        <v>549</v>
      </c>
      <c r="B66" s="2" t="str">
        <f t="shared" si="41"/>
        <v>38.125vw</v>
      </c>
      <c r="C66" s="3"/>
      <c r="D66" s="1">
        <f t="shared" ref="D66:D97" si="42">vw_1*(ROW()-1)*D$1</f>
        <v>468</v>
      </c>
      <c r="E66" s="2" t="str">
        <f t="shared" ref="E66:E97" si="43">D66/PAGE_WIDTH_PX*100 &amp; "vw"</f>
        <v>32.5vw</v>
      </c>
      <c r="F66" s="3"/>
      <c r="G66" s="1">
        <f t="shared" ref="G66:G101" si="44">vw_1*(ROW()-1)*G$1</f>
        <v>936</v>
      </c>
      <c r="H66" s="2" t="str">
        <f t="shared" ref="H66:H97" si="45">G66/PAGE_WIDTH_PX*100 &amp; "vw"</f>
        <v>65vw</v>
      </c>
      <c r="J66" s="1">
        <f t="shared" si="36"/>
        <v>1404</v>
      </c>
      <c r="K66" s="2" t="str">
        <f t="shared" ref="K66:K67" si="46">J66/PAGE_WIDTH_PX*100 &amp; "vw"</f>
        <v>97.5vw</v>
      </c>
    </row>
    <row r="67" spans="1:11" x14ac:dyDescent="0.15">
      <c r="A67" s="5">
        <f t="shared" si="40"/>
        <v>558</v>
      </c>
      <c r="B67" s="2" t="str">
        <f t="shared" si="41"/>
        <v>38.75vw</v>
      </c>
      <c r="C67" s="3"/>
      <c r="D67" s="1">
        <f t="shared" si="42"/>
        <v>475.2</v>
      </c>
      <c r="E67" s="2" t="str">
        <f t="shared" si="43"/>
        <v>33vw</v>
      </c>
      <c r="F67" s="3"/>
      <c r="G67" s="1">
        <f t="shared" si="44"/>
        <v>950.4</v>
      </c>
      <c r="H67" s="2" t="str">
        <f t="shared" si="45"/>
        <v>66vw</v>
      </c>
      <c r="J67" s="1">
        <f t="shared" si="36"/>
        <v>1425.6</v>
      </c>
      <c r="K67" s="2" t="str">
        <f t="shared" si="46"/>
        <v>99vw</v>
      </c>
    </row>
    <row r="68" spans="1:11" x14ac:dyDescent="0.15">
      <c r="A68" s="5">
        <f t="shared" si="40"/>
        <v>567</v>
      </c>
      <c r="B68" s="2" t="str">
        <f t="shared" si="41"/>
        <v>39.375vw</v>
      </c>
      <c r="C68" s="3"/>
      <c r="D68" s="1">
        <f t="shared" si="42"/>
        <v>482.40000000000003</v>
      </c>
      <c r="E68" s="2" t="str">
        <f t="shared" si="43"/>
        <v>33.5vw</v>
      </c>
      <c r="F68" s="3"/>
      <c r="G68" s="1">
        <f t="shared" si="44"/>
        <v>964.80000000000007</v>
      </c>
      <c r="H68" s="2" t="str">
        <f t="shared" si="45"/>
        <v>67vw</v>
      </c>
    </row>
    <row r="69" spans="1:11" x14ac:dyDescent="0.15">
      <c r="A69" s="5">
        <f t="shared" si="40"/>
        <v>576</v>
      </c>
      <c r="B69" s="2" t="str">
        <f t="shared" si="41"/>
        <v>40vw</v>
      </c>
      <c r="C69" s="3"/>
      <c r="D69" s="1">
        <f t="shared" si="42"/>
        <v>489.6</v>
      </c>
      <c r="E69" s="2" t="str">
        <f t="shared" si="43"/>
        <v>34vw</v>
      </c>
      <c r="F69" s="3"/>
      <c r="G69" s="1">
        <f t="shared" si="44"/>
        <v>979.2</v>
      </c>
      <c r="H69" s="2" t="str">
        <f t="shared" si="45"/>
        <v>68vw</v>
      </c>
    </row>
    <row r="70" spans="1:11" x14ac:dyDescent="0.15">
      <c r="A70" s="5">
        <f t="shared" ref="A70:A101" si="47">9*(ROW()-5)</f>
        <v>585</v>
      </c>
      <c r="B70" s="2" t="str">
        <f t="shared" ref="B70:B101" si="48">A70/vw_1 &amp; "vw"</f>
        <v>40.625vw</v>
      </c>
      <c r="C70" s="3"/>
      <c r="D70" s="1">
        <f t="shared" si="42"/>
        <v>496.8</v>
      </c>
      <c r="E70" s="2" t="str">
        <f t="shared" si="43"/>
        <v>34.5vw</v>
      </c>
      <c r="F70" s="3"/>
      <c r="G70" s="1">
        <f t="shared" si="44"/>
        <v>993.6</v>
      </c>
      <c r="H70" s="2" t="str">
        <f t="shared" si="45"/>
        <v>69vw</v>
      </c>
    </row>
    <row r="71" spans="1:11" x14ac:dyDescent="0.15">
      <c r="A71" s="5">
        <f t="shared" si="47"/>
        <v>594</v>
      </c>
      <c r="B71" s="2" t="str">
        <f t="shared" si="48"/>
        <v>41.25vw</v>
      </c>
      <c r="C71" s="3"/>
      <c r="D71" s="1">
        <f t="shared" si="42"/>
        <v>504</v>
      </c>
      <c r="E71" s="2" t="str">
        <f t="shared" si="43"/>
        <v>35vw</v>
      </c>
      <c r="F71" s="3"/>
      <c r="G71" s="1">
        <f t="shared" si="44"/>
        <v>1008</v>
      </c>
      <c r="H71" s="2" t="str">
        <f t="shared" si="45"/>
        <v>70vw</v>
      </c>
    </row>
    <row r="72" spans="1:11" x14ac:dyDescent="0.15">
      <c r="A72" s="5">
        <f t="shared" si="47"/>
        <v>603</v>
      </c>
      <c r="B72" s="2" t="str">
        <f t="shared" si="48"/>
        <v>41.875vw</v>
      </c>
      <c r="C72" s="3"/>
      <c r="D72" s="1">
        <f t="shared" si="42"/>
        <v>511.2</v>
      </c>
      <c r="E72" s="2" t="str">
        <f t="shared" si="43"/>
        <v>35.5vw</v>
      </c>
      <c r="F72" s="3"/>
      <c r="G72" s="1">
        <f t="shared" si="44"/>
        <v>1022.4</v>
      </c>
      <c r="H72" s="2" t="str">
        <f t="shared" si="45"/>
        <v>71vw</v>
      </c>
    </row>
    <row r="73" spans="1:11" x14ac:dyDescent="0.15">
      <c r="A73" s="5">
        <f t="shared" si="47"/>
        <v>612</v>
      </c>
      <c r="B73" s="2" t="str">
        <f t="shared" si="48"/>
        <v>42.5vw</v>
      </c>
      <c r="C73" s="3"/>
      <c r="D73" s="1">
        <f t="shared" si="42"/>
        <v>518.4</v>
      </c>
      <c r="E73" s="2" t="str">
        <f t="shared" si="43"/>
        <v>36vw</v>
      </c>
      <c r="F73" s="3"/>
      <c r="G73" s="1">
        <f t="shared" si="44"/>
        <v>1036.8</v>
      </c>
      <c r="H73" s="2" t="str">
        <f t="shared" si="45"/>
        <v>72vw</v>
      </c>
    </row>
    <row r="74" spans="1:11" x14ac:dyDescent="0.15">
      <c r="A74" s="5">
        <f t="shared" si="47"/>
        <v>621</v>
      </c>
      <c r="B74" s="2" t="str">
        <f t="shared" si="48"/>
        <v>43.125vw</v>
      </c>
      <c r="C74" s="3"/>
      <c r="D74" s="1">
        <f t="shared" si="42"/>
        <v>525.6</v>
      </c>
      <c r="E74" s="2" t="str">
        <f t="shared" si="43"/>
        <v>36.5vw</v>
      </c>
      <c r="F74" s="3"/>
      <c r="G74" s="1">
        <f t="shared" si="44"/>
        <v>1051.2</v>
      </c>
      <c r="H74" s="2" t="str">
        <f t="shared" si="45"/>
        <v>73vw</v>
      </c>
    </row>
    <row r="75" spans="1:11" x14ac:dyDescent="0.15">
      <c r="A75" s="5">
        <f t="shared" si="47"/>
        <v>630</v>
      </c>
      <c r="B75" s="2" t="str">
        <f t="shared" si="48"/>
        <v>43.75vw</v>
      </c>
      <c r="C75" s="3"/>
      <c r="D75" s="1">
        <f t="shared" si="42"/>
        <v>532.80000000000007</v>
      </c>
      <c r="E75" s="2" t="str">
        <f t="shared" si="43"/>
        <v>37vw</v>
      </c>
      <c r="F75" s="3"/>
      <c r="G75" s="1">
        <f t="shared" si="44"/>
        <v>1065.6000000000001</v>
      </c>
      <c r="H75" s="2" t="str">
        <f t="shared" si="45"/>
        <v>74vw</v>
      </c>
    </row>
    <row r="76" spans="1:11" x14ac:dyDescent="0.15">
      <c r="A76" s="5">
        <f t="shared" si="47"/>
        <v>639</v>
      </c>
      <c r="B76" s="2" t="str">
        <f t="shared" si="48"/>
        <v>44.375vw</v>
      </c>
      <c r="C76" s="3"/>
      <c r="D76" s="1">
        <f t="shared" si="42"/>
        <v>540</v>
      </c>
      <c r="E76" s="2" t="str">
        <f t="shared" si="43"/>
        <v>37.5vw</v>
      </c>
      <c r="F76" s="3"/>
      <c r="G76" s="1">
        <f t="shared" si="44"/>
        <v>1080</v>
      </c>
      <c r="H76" s="2" t="str">
        <f t="shared" si="45"/>
        <v>75vw</v>
      </c>
    </row>
    <row r="77" spans="1:11" x14ac:dyDescent="0.15">
      <c r="A77" s="5">
        <f t="shared" si="47"/>
        <v>648</v>
      </c>
      <c r="B77" s="2" t="str">
        <f t="shared" si="48"/>
        <v>45vw</v>
      </c>
      <c r="C77" s="3"/>
      <c r="D77" s="1">
        <f t="shared" si="42"/>
        <v>547.20000000000005</v>
      </c>
      <c r="E77" s="2" t="str">
        <f t="shared" si="43"/>
        <v>38vw</v>
      </c>
      <c r="F77" s="3"/>
      <c r="G77" s="1">
        <f t="shared" si="44"/>
        <v>1094.4000000000001</v>
      </c>
      <c r="H77" s="2" t="str">
        <f t="shared" si="45"/>
        <v>76vw</v>
      </c>
    </row>
    <row r="78" spans="1:11" x14ac:dyDescent="0.15">
      <c r="A78" s="5">
        <f t="shared" si="47"/>
        <v>657</v>
      </c>
      <c r="B78" s="2" t="str">
        <f t="shared" si="48"/>
        <v>45.625vw</v>
      </c>
      <c r="C78" s="3"/>
      <c r="D78" s="1">
        <f t="shared" si="42"/>
        <v>554.4</v>
      </c>
      <c r="E78" s="2" t="str">
        <f t="shared" si="43"/>
        <v>38.5vw</v>
      </c>
      <c r="F78" s="3"/>
      <c r="G78" s="1">
        <f t="shared" si="44"/>
        <v>1108.8</v>
      </c>
      <c r="H78" s="2" t="str">
        <f t="shared" si="45"/>
        <v>77vw</v>
      </c>
    </row>
    <row r="79" spans="1:11" x14ac:dyDescent="0.15">
      <c r="A79" s="5">
        <f t="shared" si="47"/>
        <v>666</v>
      </c>
      <c r="B79" s="2" t="str">
        <f t="shared" si="48"/>
        <v>46.25vw</v>
      </c>
      <c r="C79" s="3"/>
      <c r="D79" s="1">
        <f t="shared" si="42"/>
        <v>561.6</v>
      </c>
      <c r="E79" s="2" t="str">
        <f t="shared" si="43"/>
        <v>39vw</v>
      </c>
      <c r="F79" s="3"/>
      <c r="G79" s="1">
        <f t="shared" si="44"/>
        <v>1123.2</v>
      </c>
      <c r="H79" s="2" t="str">
        <f t="shared" si="45"/>
        <v>78vw</v>
      </c>
    </row>
    <row r="80" spans="1:11" x14ac:dyDescent="0.15">
      <c r="A80" s="5">
        <f t="shared" si="47"/>
        <v>675</v>
      </c>
      <c r="B80" s="2" t="str">
        <f t="shared" si="48"/>
        <v>46.875vw</v>
      </c>
      <c r="C80" s="3"/>
      <c r="D80" s="1">
        <f t="shared" si="42"/>
        <v>568.80000000000007</v>
      </c>
      <c r="E80" s="2" t="str">
        <f t="shared" si="43"/>
        <v>39.5vw</v>
      </c>
      <c r="F80" s="3"/>
      <c r="G80" s="1">
        <f t="shared" si="44"/>
        <v>1137.6000000000001</v>
      </c>
      <c r="H80" s="2" t="str">
        <f t="shared" si="45"/>
        <v>79vw</v>
      </c>
    </row>
    <row r="81" spans="1:8" x14ac:dyDescent="0.15">
      <c r="A81" s="5">
        <f t="shared" si="47"/>
        <v>684</v>
      </c>
      <c r="B81" s="2" t="str">
        <f t="shared" si="48"/>
        <v>47.5vw</v>
      </c>
      <c r="C81" s="3"/>
      <c r="D81" s="1">
        <f t="shared" si="42"/>
        <v>576</v>
      </c>
      <c r="E81" s="2" t="str">
        <f t="shared" si="43"/>
        <v>40vw</v>
      </c>
      <c r="F81" s="3"/>
      <c r="G81" s="1">
        <f t="shared" si="44"/>
        <v>1152</v>
      </c>
      <c r="H81" s="2" t="str">
        <f t="shared" si="45"/>
        <v>80vw</v>
      </c>
    </row>
    <row r="82" spans="1:8" x14ac:dyDescent="0.15">
      <c r="A82" s="5">
        <f t="shared" si="47"/>
        <v>693</v>
      </c>
      <c r="B82" s="2" t="str">
        <f t="shared" si="48"/>
        <v>48.125vw</v>
      </c>
      <c r="C82" s="3"/>
      <c r="D82" s="1">
        <f t="shared" si="42"/>
        <v>583.20000000000005</v>
      </c>
      <c r="E82" s="2" t="str">
        <f t="shared" si="43"/>
        <v>40.5vw</v>
      </c>
      <c r="F82" s="3"/>
      <c r="G82" s="1">
        <f t="shared" si="44"/>
        <v>1166.4000000000001</v>
      </c>
      <c r="H82" s="2" t="str">
        <f t="shared" si="45"/>
        <v>81vw</v>
      </c>
    </row>
    <row r="83" spans="1:8" x14ac:dyDescent="0.15">
      <c r="A83" s="5">
        <f t="shared" si="47"/>
        <v>702</v>
      </c>
      <c r="B83" s="2" t="str">
        <f t="shared" si="48"/>
        <v>48.75vw</v>
      </c>
      <c r="C83" s="3"/>
      <c r="D83" s="1">
        <f t="shared" si="42"/>
        <v>590.4</v>
      </c>
      <c r="E83" s="2" t="str">
        <f t="shared" si="43"/>
        <v>41vw</v>
      </c>
      <c r="F83" s="3"/>
      <c r="G83" s="1">
        <f t="shared" si="44"/>
        <v>1180.8</v>
      </c>
      <c r="H83" s="2" t="str">
        <f t="shared" si="45"/>
        <v>82vw</v>
      </c>
    </row>
    <row r="84" spans="1:8" x14ac:dyDescent="0.15">
      <c r="A84" s="5">
        <f t="shared" si="47"/>
        <v>711</v>
      </c>
      <c r="B84" s="2" t="str">
        <f t="shared" si="48"/>
        <v>49.375vw</v>
      </c>
      <c r="C84" s="3"/>
      <c r="D84" s="1">
        <f t="shared" si="42"/>
        <v>597.6</v>
      </c>
      <c r="E84" s="2" t="str">
        <f t="shared" si="43"/>
        <v>41.5vw</v>
      </c>
      <c r="F84" s="3"/>
      <c r="G84" s="1">
        <f t="shared" si="44"/>
        <v>1195.2</v>
      </c>
      <c r="H84" s="2" t="str">
        <f t="shared" si="45"/>
        <v>83vw</v>
      </c>
    </row>
    <row r="85" spans="1:8" x14ac:dyDescent="0.15">
      <c r="A85" s="5">
        <f t="shared" si="47"/>
        <v>720</v>
      </c>
      <c r="B85" s="2" t="str">
        <f t="shared" si="48"/>
        <v>50vw</v>
      </c>
      <c r="C85" s="3"/>
      <c r="D85" s="1">
        <f t="shared" si="42"/>
        <v>604.80000000000007</v>
      </c>
      <c r="E85" s="2" t="str">
        <f t="shared" si="43"/>
        <v>42vw</v>
      </c>
      <c r="F85" s="3"/>
      <c r="G85" s="1">
        <f t="shared" si="44"/>
        <v>1209.6000000000001</v>
      </c>
      <c r="H85" s="2" t="str">
        <f t="shared" si="45"/>
        <v>84vw</v>
      </c>
    </row>
    <row r="86" spans="1:8" x14ac:dyDescent="0.15">
      <c r="A86" s="5">
        <f t="shared" si="47"/>
        <v>729</v>
      </c>
      <c r="B86" s="2" t="str">
        <f t="shared" si="48"/>
        <v>50.625vw</v>
      </c>
      <c r="C86" s="3"/>
      <c r="D86" s="1">
        <f t="shared" si="42"/>
        <v>612</v>
      </c>
      <c r="E86" s="2" t="str">
        <f t="shared" si="43"/>
        <v>42.5vw</v>
      </c>
      <c r="F86" s="3"/>
      <c r="G86" s="1">
        <f t="shared" si="44"/>
        <v>1224</v>
      </c>
      <c r="H86" s="2" t="str">
        <f t="shared" si="45"/>
        <v>85vw</v>
      </c>
    </row>
    <row r="87" spans="1:8" x14ac:dyDescent="0.15">
      <c r="A87" s="5">
        <f t="shared" si="47"/>
        <v>738</v>
      </c>
      <c r="B87" s="2" t="str">
        <f t="shared" si="48"/>
        <v>51.25vw</v>
      </c>
      <c r="C87" s="3"/>
      <c r="D87" s="1">
        <f t="shared" si="42"/>
        <v>619.20000000000005</v>
      </c>
      <c r="E87" s="2" t="str">
        <f t="shared" si="43"/>
        <v>43vw</v>
      </c>
      <c r="F87" s="3"/>
      <c r="G87" s="1">
        <f t="shared" si="44"/>
        <v>1238.4000000000001</v>
      </c>
      <c r="H87" s="2" t="str">
        <f t="shared" si="45"/>
        <v>86vw</v>
      </c>
    </row>
    <row r="88" spans="1:8" x14ac:dyDescent="0.15">
      <c r="A88" s="5">
        <f t="shared" si="47"/>
        <v>747</v>
      </c>
      <c r="B88" s="2" t="str">
        <f t="shared" si="48"/>
        <v>51.875vw</v>
      </c>
      <c r="C88" s="3"/>
      <c r="D88" s="1">
        <f t="shared" si="42"/>
        <v>626.4</v>
      </c>
      <c r="E88" s="2" t="str">
        <f t="shared" si="43"/>
        <v>43.5vw</v>
      </c>
      <c r="F88" s="3"/>
      <c r="G88" s="1">
        <f t="shared" si="44"/>
        <v>1252.8</v>
      </c>
      <c r="H88" s="2" t="str">
        <f t="shared" si="45"/>
        <v>87vw</v>
      </c>
    </row>
    <row r="89" spans="1:8" x14ac:dyDescent="0.15">
      <c r="A89" s="5">
        <f t="shared" si="47"/>
        <v>756</v>
      </c>
      <c r="B89" s="2" t="str">
        <f t="shared" si="48"/>
        <v>52.5vw</v>
      </c>
      <c r="C89" s="3"/>
      <c r="D89" s="1">
        <f t="shared" si="42"/>
        <v>633.6</v>
      </c>
      <c r="E89" s="2" t="str">
        <f t="shared" si="43"/>
        <v>44vw</v>
      </c>
      <c r="F89" s="3"/>
      <c r="G89" s="1">
        <f t="shared" si="44"/>
        <v>1267.2</v>
      </c>
      <c r="H89" s="2" t="str">
        <f t="shared" si="45"/>
        <v>88vw</v>
      </c>
    </row>
    <row r="90" spans="1:8" x14ac:dyDescent="0.15">
      <c r="A90" s="5">
        <f t="shared" si="47"/>
        <v>765</v>
      </c>
      <c r="B90" s="2" t="str">
        <f t="shared" si="48"/>
        <v>53.125vw</v>
      </c>
      <c r="C90" s="3"/>
      <c r="D90" s="1">
        <f t="shared" si="42"/>
        <v>640.80000000000007</v>
      </c>
      <c r="E90" s="2" t="str">
        <f t="shared" si="43"/>
        <v>44.5vw</v>
      </c>
      <c r="F90" s="3"/>
      <c r="G90" s="1">
        <f t="shared" si="44"/>
        <v>1281.6000000000001</v>
      </c>
      <c r="H90" s="2" t="str">
        <f t="shared" si="45"/>
        <v>89vw</v>
      </c>
    </row>
    <row r="91" spans="1:8" x14ac:dyDescent="0.15">
      <c r="A91" s="5">
        <f t="shared" si="47"/>
        <v>774</v>
      </c>
      <c r="B91" s="2" t="str">
        <f t="shared" si="48"/>
        <v>53.75vw</v>
      </c>
      <c r="C91" s="3"/>
      <c r="D91" s="1">
        <f t="shared" si="42"/>
        <v>648</v>
      </c>
      <c r="E91" s="2" t="str">
        <f t="shared" si="43"/>
        <v>45vw</v>
      </c>
      <c r="F91" s="3"/>
      <c r="G91" s="1">
        <f t="shared" si="44"/>
        <v>1296</v>
      </c>
      <c r="H91" s="2" t="str">
        <f t="shared" si="45"/>
        <v>90vw</v>
      </c>
    </row>
    <row r="92" spans="1:8" x14ac:dyDescent="0.15">
      <c r="A92" s="5">
        <f t="shared" si="47"/>
        <v>783</v>
      </c>
      <c r="B92" s="2" t="str">
        <f t="shared" si="48"/>
        <v>54.375vw</v>
      </c>
      <c r="C92" s="3"/>
      <c r="D92" s="1">
        <f t="shared" si="42"/>
        <v>655.20000000000005</v>
      </c>
      <c r="E92" s="2" t="str">
        <f t="shared" si="43"/>
        <v>45.5vw</v>
      </c>
      <c r="F92" s="3"/>
      <c r="G92" s="1">
        <f t="shared" si="44"/>
        <v>1310.4000000000001</v>
      </c>
      <c r="H92" s="2" t="str">
        <f t="shared" si="45"/>
        <v>91vw</v>
      </c>
    </row>
    <row r="93" spans="1:8" x14ac:dyDescent="0.15">
      <c r="A93" s="5">
        <f t="shared" si="47"/>
        <v>792</v>
      </c>
      <c r="B93" s="2" t="str">
        <f t="shared" si="48"/>
        <v>55vw</v>
      </c>
      <c r="C93" s="3"/>
      <c r="D93" s="1">
        <f t="shared" si="42"/>
        <v>662.4</v>
      </c>
      <c r="E93" s="2" t="str">
        <f t="shared" si="43"/>
        <v>46vw</v>
      </c>
      <c r="F93" s="3"/>
      <c r="G93" s="1">
        <f t="shared" si="44"/>
        <v>1324.8</v>
      </c>
      <c r="H93" s="2" t="str">
        <f t="shared" si="45"/>
        <v>92vw</v>
      </c>
    </row>
    <row r="94" spans="1:8" x14ac:dyDescent="0.15">
      <c r="A94" s="5">
        <f t="shared" si="47"/>
        <v>801</v>
      </c>
      <c r="B94" s="2" t="str">
        <f t="shared" si="48"/>
        <v>55.625vw</v>
      </c>
      <c r="C94" s="3"/>
      <c r="D94" s="1">
        <f t="shared" si="42"/>
        <v>669.6</v>
      </c>
      <c r="E94" s="2" t="str">
        <f t="shared" si="43"/>
        <v>46.5vw</v>
      </c>
      <c r="F94" s="3"/>
      <c r="G94" s="1">
        <f t="shared" si="44"/>
        <v>1339.2</v>
      </c>
      <c r="H94" s="2" t="str">
        <f t="shared" si="45"/>
        <v>93vw</v>
      </c>
    </row>
    <row r="95" spans="1:8" x14ac:dyDescent="0.15">
      <c r="A95" s="5">
        <f t="shared" si="47"/>
        <v>810</v>
      </c>
      <c r="B95" s="2" t="str">
        <f t="shared" si="48"/>
        <v>56.25vw</v>
      </c>
      <c r="C95" s="3"/>
      <c r="D95" s="1">
        <f t="shared" si="42"/>
        <v>676.80000000000007</v>
      </c>
      <c r="E95" s="2" t="str">
        <f t="shared" si="43"/>
        <v>47vw</v>
      </c>
      <c r="F95" s="3"/>
      <c r="G95" s="1">
        <f t="shared" si="44"/>
        <v>1353.6000000000001</v>
      </c>
      <c r="H95" s="2" t="str">
        <f t="shared" si="45"/>
        <v>94vw</v>
      </c>
    </row>
    <row r="96" spans="1:8" x14ac:dyDescent="0.15">
      <c r="A96" s="5">
        <f t="shared" si="47"/>
        <v>819</v>
      </c>
      <c r="B96" s="2" t="str">
        <f t="shared" si="48"/>
        <v>56.875vw</v>
      </c>
      <c r="C96" s="3"/>
      <c r="D96" s="1">
        <f t="shared" si="42"/>
        <v>684</v>
      </c>
      <c r="E96" s="2" t="str">
        <f t="shared" si="43"/>
        <v>47.5vw</v>
      </c>
      <c r="F96" s="3"/>
      <c r="G96" s="1">
        <f t="shared" si="44"/>
        <v>1368</v>
      </c>
      <c r="H96" s="2" t="str">
        <f t="shared" si="45"/>
        <v>95vw</v>
      </c>
    </row>
    <row r="97" spans="1:8" x14ac:dyDescent="0.15">
      <c r="A97" s="5">
        <f t="shared" si="47"/>
        <v>828</v>
      </c>
      <c r="B97" s="2" t="str">
        <f t="shared" si="48"/>
        <v>57.5vw</v>
      </c>
      <c r="C97" s="3"/>
      <c r="D97" s="1">
        <f t="shared" si="42"/>
        <v>691.2</v>
      </c>
      <c r="E97" s="2" t="str">
        <f t="shared" si="43"/>
        <v>48vw</v>
      </c>
      <c r="F97" s="3"/>
      <c r="G97" s="1">
        <f t="shared" si="44"/>
        <v>1382.4</v>
      </c>
      <c r="H97" s="2" t="str">
        <f t="shared" si="45"/>
        <v>96vw</v>
      </c>
    </row>
    <row r="98" spans="1:8" x14ac:dyDescent="0.15">
      <c r="A98" s="5">
        <f t="shared" si="47"/>
        <v>837</v>
      </c>
      <c r="B98" s="2" t="str">
        <f t="shared" si="48"/>
        <v>58.125vw</v>
      </c>
      <c r="C98" s="3"/>
      <c r="D98" s="1">
        <f t="shared" ref="D98:D129" si="49">vw_1*(ROW()-1)*D$1</f>
        <v>698.4</v>
      </c>
      <c r="E98" s="2" t="str">
        <f t="shared" ref="E98:E129" si="50">D98/PAGE_WIDTH_PX*100 &amp; "vw"</f>
        <v>48.5vw</v>
      </c>
      <c r="F98" s="3"/>
      <c r="G98" s="1">
        <f t="shared" si="44"/>
        <v>1396.8</v>
      </c>
      <c r="H98" s="2" t="str">
        <f t="shared" ref="H98:H101" si="51">G98/PAGE_WIDTH_PX*100 &amp; "vw"</f>
        <v>97vw</v>
      </c>
    </row>
    <row r="99" spans="1:8" x14ac:dyDescent="0.15">
      <c r="A99" s="5">
        <f t="shared" si="47"/>
        <v>846</v>
      </c>
      <c r="B99" s="2" t="str">
        <f t="shared" si="48"/>
        <v>58.75vw</v>
      </c>
      <c r="C99" s="3"/>
      <c r="D99" s="1">
        <f t="shared" si="49"/>
        <v>705.6</v>
      </c>
      <c r="E99" s="2" t="str">
        <f t="shared" si="50"/>
        <v>49vw</v>
      </c>
      <c r="F99" s="3"/>
      <c r="G99" s="1">
        <f t="shared" si="44"/>
        <v>1411.2</v>
      </c>
      <c r="H99" s="2" t="str">
        <f t="shared" si="51"/>
        <v>98vw</v>
      </c>
    </row>
    <row r="100" spans="1:8" x14ac:dyDescent="0.15">
      <c r="A100" s="5">
        <f t="shared" si="47"/>
        <v>855</v>
      </c>
      <c r="B100" s="2" t="str">
        <f t="shared" si="48"/>
        <v>59.375vw</v>
      </c>
      <c r="C100" s="3"/>
      <c r="D100" s="1">
        <f t="shared" si="49"/>
        <v>712.80000000000007</v>
      </c>
      <c r="E100" s="2" t="str">
        <f t="shared" si="50"/>
        <v>49.5vw</v>
      </c>
      <c r="F100" s="3"/>
      <c r="G100" s="1">
        <f t="shared" si="44"/>
        <v>1425.6000000000001</v>
      </c>
      <c r="H100" s="2" t="str">
        <f t="shared" si="51"/>
        <v>99vw</v>
      </c>
    </row>
    <row r="101" spans="1:8" x14ac:dyDescent="0.15">
      <c r="A101" s="5">
        <f t="shared" si="47"/>
        <v>864</v>
      </c>
      <c r="B101" s="2" t="str">
        <f t="shared" si="48"/>
        <v>60vw</v>
      </c>
      <c r="C101" s="3"/>
      <c r="D101" s="1">
        <f t="shared" si="49"/>
        <v>720</v>
      </c>
      <c r="E101" s="2" t="str">
        <f t="shared" si="50"/>
        <v>50vw</v>
      </c>
      <c r="F101" s="3"/>
      <c r="G101" s="1">
        <f t="shared" si="44"/>
        <v>1440</v>
      </c>
      <c r="H101" s="2" t="str">
        <f t="shared" si="51"/>
        <v>100vw</v>
      </c>
    </row>
    <row r="102" spans="1:8" x14ac:dyDescent="0.15">
      <c r="A102" s="5">
        <f t="shared" ref="A102:A133" si="52">9*(ROW()-5)</f>
        <v>873</v>
      </c>
      <c r="B102" s="2" t="str">
        <f t="shared" ref="B102:B133" si="53">A102/vw_1 &amp; "vw"</f>
        <v>60.625vw</v>
      </c>
      <c r="D102" s="1">
        <f t="shared" si="49"/>
        <v>727.2</v>
      </c>
      <c r="E102" s="2" t="str">
        <f t="shared" si="50"/>
        <v>50.5vw</v>
      </c>
    </row>
    <row r="103" spans="1:8" x14ac:dyDescent="0.15">
      <c r="A103" s="5">
        <f t="shared" si="52"/>
        <v>882</v>
      </c>
      <c r="B103" s="2" t="str">
        <f t="shared" si="53"/>
        <v>61.25vw</v>
      </c>
      <c r="D103" s="1">
        <f t="shared" si="49"/>
        <v>734.4</v>
      </c>
      <c r="E103" s="2" t="str">
        <f t="shared" si="50"/>
        <v>51vw</v>
      </c>
    </row>
    <row r="104" spans="1:8" x14ac:dyDescent="0.15">
      <c r="A104" s="5">
        <f t="shared" si="52"/>
        <v>891</v>
      </c>
      <c r="B104" s="2" t="str">
        <f t="shared" si="53"/>
        <v>61.875vw</v>
      </c>
      <c r="D104" s="1">
        <f t="shared" si="49"/>
        <v>741.6</v>
      </c>
      <c r="E104" s="2" t="str">
        <f t="shared" si="50"/>
        <v>51.5vw</v>
      </c>
    </row>
    <row r="105" spans="1:8" x14ac:dyDescent="0.15">
      <c r="A105" s="5">
        <f t="shared" si="52"/>
        <v>900</v>
      </c>
      <c r="B105" s="2" t="str">
        <f t="shared" si="53"/>
        <v>62.5vw</v>
      </c>
      <c r="D105" s="1">
        <f t="shared" si="49"/>
        <v>748.80000000000007</v>
      </c>
      <c r="E105" s="2" t="str">
        <f t="shared" si="50"/>
        <v>52vw</v>
      </c>
    </row>
    <row r="106" spans="1:8" x14ac:dyDescent="0.15">
      <c r="A106" s="5">
        <f t="shared" si="52"/>
        <v>909</v>
      </c>
      <c r="B106" s="2" t="str">
        <f t="shared" si="53"/>
        <v>63.125vw</v>
      </c>
      <c r="D106" s="1">
        <f t="shared" si="49"/>
        <v>756</v>
      </c>
      <c r="E106" s="2" t="str">
        <f t="shared" si="50"/>
        <v>52.5vw</v>
      </c>
    </row>
    <row r="107" spans="1:8" x14ac:dyDescent="0.15">
      <c r="A107" s="5">
        <f t="shared" si="52"/>
        <v>918</v>
      </c>
      <c r="B107" s="2" t="str">
        <f t="shared" si="53"/>
        <v>63.75vw</v>
      </c>
      <c r="D107" s="1">
        <f t="shared" si="49"/>
        <v>763.2</v>
      </c>
      <c r="E107" s="2" t="str">
        <f t="shared" si="50"/>
        <v>53vw</v>
      </c>
    </row>
    <row r="108" spans="1:8" x14ac:dyDescent="0.15">
      <c r="A108" s="5">
        <f t="shared" si="52"/>
        <v>927</v>
      </c>
      <c r="B108" s="2" t="str">
        <f t="shared" si="53"/>
        <v>64.375vw</v>
      </c>
      <c r="D108" s="1">
        <f t="shared" si="49"/>
        <v>770.4</v>
      </c>
      <c r="E108" s="2" t="str">
        <f t="shared" si="50"/>
        <v>53.5vw</v>
      </c>
    </row>
    <row r="109" spans="1:8" x14ac:dyDescent="0.15">
      <c r="A109" s="5">
        <f t="shared" si="52"/>
        <v>936</v>
      </c>
      <c r="B109" s="2" t="str">
        <f t="shared" si="53"/>
        <v>65vw</v>
      </c>
      <c r="D109" s="1">
        <f t="shared" si="49"/>
        <v>777.6</v>
      </c>
      <c r="E109" s="2" t="str">
        <f t="shared" si="50"/>
        <v>54vw</v>
      </c>
    </row>
    <row r="110" spans="1:8" x14ac:dyDescent="0.15">
      <c r="A110" s="5">
        <f t="shared" si="52"/>
        <v>945</v>
      </c>
      <c r="B110" s="2" t="str">
        <f t="shared" si="53"/>
        <v>65.625vw</v>
      </c>
      <c r="D110" s="1">
        <f t="shared" si="49"/>
        <v>784.80000000000007</v>
      </c>
      <c r="E110" s="2" t="str">
        <f t="shared" si="50"/>
        <v>54.5vw</v>
      </c>
    </row>
    <row r="111" spans="1:8" x14ac:dyDescent="0.15">
      <c r="A111" s="5">
        <f t="shared" si="52"/>
        <v>954</v>
      </c>
      <c r="B111" s="2" t="str">
        <f t="shared" si="53"/>
        <v>66.25vw</v>
      </c>
      <c r="D111" s="1">
        <f t="shared" si="49"/>
        <v>792</v>
      </c>
      <c r="E111" s="2" t="str">
        <f t="shared" si="50"/>
        <v>55vw</v>
      </c>
    </row>
    <row r="112" spans="1:8" x14ac:dyDescent="0.15">
      <c r="A112" s="5">
        <f t="shared" si="52"/>
        <v>963</v>
      </c>
      <c r="B112" s="2" t="str">
        <f t="shared" si="53"/>
        <v>66.875vw</v>
      </c>
      <c r="D112" s="1">
        <f t="shared" si="49"/>
        <v>799.2</v>
      </c>
      <c r="E112" s="2" t="str">
        <f t="shared" si="50"/>
        <v>55.5vw</v>
      </c>
    </row>
    <row r="113" spans="1:5" x14ac:dyDescent="0.15">
      <c r="A113" s="5">
        <f t="shared" si="52"/>
        <v>972</v>
      </c>
      <c r="B113" s="2" t="str">
        <f t="shared" si="53"/>
        <v>67.5vw</v>
      </c>
      <c r="D113" s="1">
        <f t="shared" si="49"/>
        <v>806.4</v>
      </c>
      <c r="E113" s="2" t="str">
        <f t="shared" si="50"/>
        <v>56vw</v>
      </c>
    </row>
    <row r="114" spans="1:5" x14ac:dyDescent="0.15">
      <c r="A114" s="5">
        <f t="shared" si="52"/>
        <v>981</v>
      </c>
      <c r="B114" s="2" t="str">
        <f t="shared" si="53"/>
        <v>68.125vw</v>
      </c>
      <c r="D114" s="1">
        <f t="shared" si="49"/>
        <v>813.6</v>
      </c>
      <c r="E114" s="2" t="str">
        <f t="shared" si="50"/>
        <v>56.5vw</v>
      </c>
    </row>
    <row r="115" spans="1:5" x14ac:dyDescent="0.15">
      <c r="A115" s="5">
        <f t="shared" si="52"/>
        <v>990</v>
      </c>
      <c r="B115" s="2" t="str">
        <f t="shared" si="53"/>
        <v>68.75vw</v>
      </c>
      <c r="D115" s="1">
        <f t="shared" si="49"/>
        <v>820.80000000000007</v>
      </c>
      <c r="E115" s="2" t="str">
        <f t="shared" si="50"/>
        <v>57vw</v>
      </c>
    </row>
    <row r="116" spans="1:5" x14ac:dyDescent="0.15">
      <c r="A116" s="5">
        <f t="shared" si="52"/>
        <v>999</v>
      </c>
      <c r="B116" s="2" t="str">
        <f t="shared" si="53"/>
        <v>69.375vw</v>
      </c>
      <c r="D116" s="1">
        <f t="shared" si="49"/>
        <v>828</v>
      </c>
      <c r="E116" s="2" t="str">
        <f t="shared" si="50"/>
        <v>57.5vw</v>
      </c>
    </row>
    <row r="117" spans="1:5" x14ac:dyDescent="0.15">
      <c r="A117" s="5">
        <f t="shared" si="52"/>
        <v>1008</v>
      </c>
      <c r="B117" s="2" t="str">
        <f t="shared" si="53"/>
        <v>70vw</v>
      </c>
      <c r="D117" s="1">
        <f t="shared" si="49"/>
        <v>835.2</v>
      </c>
      <c r="E117" s="2" t="str">
        <f t="shared" si="50"/>
        <v>58vw</v>
      </c>
    </row>
    <row r="118" spans="1:5" x14ac:dyDescent="0.15">
      <c r="A118" s="5">
        <f t="shared" si="52"/>
        <v>1017</v>
      </c>
      <c r="B118" s="2" t="str">
        <f t="shared" si="53"/>
        <v>70.625vw</v>
      </c>
      <c r="D118" s="1">
        <f t="shared" si="49"/>
        <v>842.4</v>
      </c>
      <c r="E118" s="2" t="str">
        <f t="shared" si="50"/>
        <v>58.5vw</v>
      </c>
    </row>
    <row r="119" spans="1:5" x14ac:dyDescent="0.15">
      <c r="A119" s="5">
        <f t="shared" si="52"/>
        <v>1026</v>
      </c>
      <c r="B119" s="2" t="str">
        <f t="shared" si="53"/>
        <v>71.25vw</v>
      </c>
      <c r="D119" s="1">
        <f t="shared" si="49"/>
        <v>849.6</v>
      </c>
      <c r="E119" s="2" t="str">
        <f t="shared" si="50"/>
        <v>59vw</v>
      </c>
    </row>
    <row r="120" spans="1:5" x14ac:dyDescent="0.15">
      <c r="A120" s="5">
        <f t="shared" si="52"/>
        <v>1035</v>
      </c>
      <c r="B120" s="2" t="str">
        <f t="shared" si="53"/>
        <v>71.875vw</v>
      </c>
      <c r="D120" s="1">
        <f t="shared" si="49"/>
        <v>856.80000000000007</v>
      </c>
      <c r="E120" s="2" t="str">
        <f t="shared" si="50"/>
        <v>59.5vw</v>
      </c>
    </row>
    <row r="121" spans="1:5" x14ac:dyDescent="0.15">
      <c r="A121" s="5">
        <f t="shared" si="52"/>
        <v>1044</v>
      </c>
      <c r="B121" s="2" t="str">
        <f t="shared" si="53"/>
        <v>72.5vw</v>
      </c>
      <c r="D121" s="1">
        <f t="shared" si="49"/>
        <v>864</v>
      </c>
      <c r="E121" s="2" t="str">
        <f t="shared" si="50"/>
        <v>60vw</v>
      </c>
    </row>
    <row r="122" spans="1:5" x14ac:dyDescent="0.15">
      <c r="A122" s="5">
        <f t="shared" si="52"/>
        <v>1053</v>
      </c>
      <c r="B122" s="2" t="str">
        <f t="shared" si="53"/>
        <v>73.125vw</v>
      </c>
      <c r="D122" s="1">
        <f t="shared" si="49"/>
        <v>871.2</v>
      </c>
      <c r="E122" s="2" t="str">
        <f t="shared" si="50"/>
        <v>60.5vw</v>
      </c>
    </row>
    <row r="123" spans="1:5" x14ac:dyDescent="0.15">
      <c r="A123" s="5">
        <f t="shared" si="52"/>
        <v>1062</v>
      </c>
      <c r="B123" s="2" t="str">
        <f t="shared" si="53"/>
        <v>73.75vw</v>
      </c>
      <c r="D123" s="1">
        <f t="shared" si="49"/>
        <v>878.4</v>
      </c>
      <c r="E123" s="2" t="str">
        <f t="shared" si="50"/>
        <v>61vw</v>
      </c>
    </row>
    <row r="124" spans="1:5" x14ac:dyDescent="0.15">
      <c r="A124" s="5">
        <f t="shared" si="52"/>
        <v>1071</v>
      </c>
      <c r="B124" s="2" t="str">
        <f t="shared" si="53"/>
        <v>74.375vw</v>
      </c>
      <c r="D124" s="1">
        <f t="shared" si="49"/>
        <v>885.6</v>
      </c>
      <c r="E124" s="2" t="str">
        <f t="shared" si="50"/>
        <v>61.5vw</v>
      </c>
    </row>
    <row r="125" spans="1:5" x14ac:dyDescent="0.15">
      <c r="A125" s="5">
        <f t="shared" si="52"/>
        <v>1080</v>
      </c>
      <c r="B125" s="2" t="str">
        <f t="shared" si="53"/>
        <v>75vw</v>
      </c>
      <c r="D125" s="1">
        <f t="shared" si="49"/>
        <v>892.80000000000007</v>
      </c>
      <c r="E125" s="2" t="str">
        <f t="shared" si="50"/>
        <v>62vw</v>
      </c>
    </row>
    <row r="126" spans="1:5" x14ac:dyDescent="0.15">
      <c r="A126" s="5">
        <f t="shared" si="52"/>
        <v>1089</v>
      </c>
      <c r="B126" s="2" t="str">
        <f t="shared" si="53"/>
        <v>75.625vw</v>
      </c>
      <c r="D126" s="1">
        <f t="shared" si="49"/>
        <v>900</v>
      </c>
      <c r="E126" s="2" t="str">
        <f t="shared" si="50"/>
        <v>62.5vw</v>
      </c>
    </row>
    <row r="127" spans="1:5" x14ac:dyDescent="0.15">
      <c r="A127" s="5">
        <f t="shared" si="52"/>
        <v>1098</v>
      </c>
      <c r="B127" s="2" t="str">
        <f t="shared" si="53"/>
        <v>76.25vw</v>
      </c>
      <c r="D127" s="1">
        <f t="shared" si="49"/>
        <v>907.2</v>
      </c>
      <c r="E127" s="2" t="str">
        <f t="shared" si="50"/>
        <v>63vw</v>
      </c>
    </row>
    <row r="128" spans="1:5" x14ac:dyDescent="0.15">
      <c r="A128" s="5">
        <f t="shared" si="52"/>
        <v>1107</v>
      </c>
      <c r="B128" s="2" t="str">
        <f t="shared" si="53"/>
        <v>76.875vw</v>
      </c>
      <c r="D128" s="1">
        <f t="shared" si="49"/>
        <v>914.4</v>
      </c>
      <c r="E128" s="2" t="str">
        <f t="shared" si="50"/>
        <v>63.5vw</v>
      </c>
    </row>
    <row r="129" spans="1:5" x14ac:dyDescent="0.15">
      <c r="A129" s="5">
        <f t="shared" si="52"/>
        <v>1116</v>
      </c>
      <c r="B129" s="2" t="str">
        <f t="shared" si="53"/>
        <v>77.5vw</v>
      </c>
      <c r="D129" s="1">
        <f t="shared" si="49"/>
        <v>921.6</v>
      </c>
      <c r="E129" s="2" t="str">
        <f t="shared" si="50"/>
        <v>64vw</v>
      </c>
    </row>
    <row r="130" spans="1:5" x14ac:dyDescent="0.15">
      <c r="A130" s="5">
        <f t="shared" si="52"/>
        <v>1125</v>
      </c>
      <c r="B130" s="2" t="str">
        <f t="shared" si="53"/>
        <v>78.125vw</v>
      </c>
      <c r="D130" s="1">
        <f t="shared" ref="D130:D161" si="54">vw_1*(ROW()-1)*D$1</f>
        <v>928.80000000000007</v>
      </c>
      <c r="E130" s="2" t="str">
        <f t="shared" ref="E130:E161" si="55">D130/PAGE_WIDTH_PX*100 &amp; "vw"</f>
        <v>64.5vw</v>
      </c>
    </row>
    <row r="131" spans="1:5" x14ac:dyDescent="0.15">
      <c r="A131" s="5">
        <f t="shared" si="52"/>
        <v>1134</v>
      </c>
      <c r="B131" s="2" t="str">
        <f t="shared" si="53"/>
        <v>78.75vw</v>
      </c>
      <c r="D131" s="1">
        <f t="shared" si="54"/>
        <v>936</v>
      </c>
      <c r="E131" s="2" t="str">
        <f t="shared" si="55"/>
        <v>65vw</v>
      </c>
    </row>
    <row r="132" spans="1:5" x14ac:dyDescent="0.15">
      <c r="A132" s="5">
        <f t="shared" si="52"/>
        <v>1143</v>
      </c>
      <c r="B132" s="2" t="str">
        <f t="shared" si="53"/>
        <v>79.375vw</v>
      </c>
      <c r="D132" s="1">
        <f t="shared" si="54"/>
        <v>943.2</v>
      </c>
      <c r="E132" s="2" t="str">
        <f t="shared" si="55"/>
        <v>65.5vw</v>
      </c>
    </row>
    <row r="133" spans="1:5" x14ac:dyDescent="0.15">
      <c r="A133" s="5">
        <f t="shared" si="52"/>
        <v>1152</v>
      </c>
      <c r="B133" s="2" t="str">
        <f t="shared" si="53"/>
        <v>80vw</v>
      </c>
      <c r="D133" s="1">
        <f t="shared" si="54"/>
        <v>950.4</v>
      </c>
      <c r="E133" s="2" t="str">
        <f t="shared" si="55"/>
        <v>66vw</v>
      </c>
    </row>
    <row r="134" spans="1:5" x14ac:dyDescent="0.15">
      <c r="A134" s="5">
        <f t="shared" ref="A134:A166" si="56">9*(ROW()-5)</f>
        <v>1161</v>
      </c>
      <c r="B134" s="2" t="str">
        <f t="shared" ref="B134:B165" si="57">A134/vw_1 &amp; "vw"</f>
        <v>80.625vw</v>
      </c>
      <c r="D134" s="1">
        <f t="shared" si="54"/>
        <v>957.6</v>
      </c>
      <c r="E134" s="2" t="str">
        <f t="shared" si="55"/>
        <v>66.5vw</v>
      </c>
    </row>
    <row r="135" spans="1:5" x14ac:dyDescent="0.15">
      <c r="A135" s="5">
        <f t="shared" si="56"/>
        <v>1170</v>
      </c>
      <c r="B135" s="2" t="str">
        <f t="shared" si="57"/>
        <v>81.25vw</v>
      </c>
      <c r="D135" s="1">
        <f t="shared" si="54"/>
        <v>964.80000000000007</v>
      </c>
      <c r="E135" s="2" t="str">
        <f t="shared" si="55"/>
        <v>67vw</v>
      </c>
    </row>
    <row r="136" spans="1:5" x14ac:dyDescent="0.15">
      <c r="A136" s="5">
        <f t="shared" si="56"/>
        <v>1179</v>
      </c>
      <c r="B136" s="2" t="str">
        <f t="shared" si="57"/>
        <v>81.875vw</v>
      </c>
      <c r="D136" s="1">
        <f t="shared" si="54"/>
        <v>972</v>
      </c>
      <c r="E136" s="2" t="str">
        <f t="shared" si="55"/>
        <v>67.5vw</v>
      </c>
    </row>
    <row r="137" spans="1:5" x14ac:dyDescent="0.15">
      <c r="A137" s="5">
        <f t="shared" si="56"/>
        <v>1188</v>
      </c>
      <c r="B137" s="2" t="str">
        <f t="shared" si="57"/>
        <v>82.5vw</v>
      </c>
      <c r="D137" s="1">
        <f t="shared" si="54"/>
        <v>979.2</v>
      </c>
      <c r="E137" s="2" t="str">
        <f t="shared" si="55"/>
        <v>68vw</v>
      </c>
    </row>
    <row r="138" spans="1:5" x14ac:dyDescent="0.15">
      <c r="A138" s="5">
        <f t="shared" si="56"/>
        <v>1197</v>
      </c>
      <c r="B138" s="2" t="str">
        <f t="shared" si="57"/>
        <v>83.125vw</v>
      </c>
      <c r="D138" s="1">
        <f t="shared" si="54"/>
        <v>986.4</v>
      </c>
      <c r="E138" s="2" t="str">
        <f t="shared" si="55"/>
        <v>68.5vw</v>
      </c>
    </row>
    <row r="139" spans="1:5" x14ac:dyDescent="0.15">
      <c r="A139" s="5">
        <f t="shared" si="56"/>
        <v>1206</v>
      </c>
      <c r="B139" s="2" t="str">
        <f t="shared" si="57"/>
        <v>83.75vw</v>
      </c>
      <c r="D139" s="1">
        <f t="shared" si="54"/>
        <v>993.6</v>
      </c>
      <c r="E139" s="2" t="str">
        <f t="shared" si="55"/>
        <v>69vw</v>
      </c>
    </row>
    <row r="140" spans="1:5" x14ac:dyDescent="0.15">
      <c r="A140" s="5">
        <f t="shared" si="56"/>
        <v>1215</v>
      </c>
      <c r="B140" s="2" t="str">
        <f t="shared" si="57"/>
        <v>84.375vw</v>
      </c>
      <c r="D140" s="1">
        <f t="shared" si="54"/>
        <v>1000.8000000000001</v>
      </c>
      <c r="E140" s="2" t="str">
        <f t="shared" si="55"/>
        <v>69.5vw</v>
      </c>
    </row>
    <row r="141" spans="1:5" x14ac:dyDescent="0.15">
      <c r="A141" s="5">
        <f t="shared" si="56"/>
        <v>1224</v>
      </c>
      <c r="B141" s="2" t="str">
        <f t="shared" si="57"/>
        <v>85vw</v>
      </c>
      <c r="D141" s="1">
        <f t="shared" si="54"/>
        <v>1008</v>
      </c>
      <c r="E141" s="2" t="str">
        <f t="shared" si="55"/>
        <v>70vw</v>
      </c>
    </row>
    <row r="142" spans="1:5" x14ac:dyDescent="0.15">
      <c r="A142" s="5">
        <f t="shared" si="56"/>
        <v>1233</v>
      </c>
      <c r="B142" s="2" t="str">
        <f t="shared" si="57"/>
        <v>85.625vw</v>
      </c>
      <c r="D142" s="1">
        <f t="shared" si="54"/>
        <v>1015.2</v>
      </c>
      <c r="E142" s="2" t="str">
        <f t="shared" si="55"/>
        <v>70.5vw</v>
      </c>
    </row>
    <row r="143" spans="1:5" x14ac:dyDescent="0.15">
      <c r="A143" s="5">
        <f t="shared" si="56"/>
        <v>1242</v>
      </c>
      <c r="B143" s="2" t="str">
        <f t="shared" si="57"/>
        <v>86.25vw</v>
      </c>
      <c r="D143" s="1">
        <f t="shared" si="54"/>
        <v>1022.4</v>
      </c>
      <c r="E143" s="2" t="str">
        <f t="shared" si="55"/>
        <v>71vw</v>
      </c>
    </row>
    <row r="144" spans="1:5" x14ac:dyDescent="0.15">
      <c r="A144" s="5">
        <f t="shared" si="56"/>
        <v>1251</v>
      </c>
      <c r="B144" s="2" t="str">
        <f t="shared" si="57"/>
        <v>86.875vw</v>
      </c>
      <c r="D144" s="1">
        <f t="shared" si="54"/>
        <v>1029.6000000000001</v>
      </c>
      <c r="E144" s="2" t="str">
        <f t="shared" si="55"/>
        <v>71.5vw</v>
      </c>
    </row>
    <row r="145" spans="1:5" x14ac:dyDescent="0.15">
      <c r="A145" s="5">
        <f t="shared" si="56"/>
        <v>1260</v>
      </c>
      <c r="B145" s="2" t="str">
        <f t="shared" si="57"/>
        <v>87.5vw</v>
      </c>
      <c r="D145" s="1">
        <f t="shared" si="54"/>
        <v>1036.8</v>
      </c>
      <c r="E145" s="2" t="str">
        <f t="shared" si="55"/>
        <v>72vw</v>
      </c>
    </row>
    <row r="146" spans="1:5" x14ac:dyDescent="0.15">
      <c r="A146" s="5">
        <f t="shared" si="56"/>
        <v>1269</v>
      </c>
      <c r="B146" s="2" t="str">
        <f t="shared" si="57"/>
        <v>88.125vw</v>
      </c>
      <c r="D146" s="1">
        <f t="shared" si="54"/>
        <v>1044</v>
      </c>
      <c r="E146" s="2" t="str">
        <f t="shared" si="55"/>
        <v>72.5vw</v>
      </c>
    </row>
    <row r="147" spans="1:5" x14ac:dyDescent="0.15">
      <c r="A147" s="5">
        <f t="shared" si="56"/>
        <v>1278</v>
      </c>
      <c r="B147" s="2" t="str">
        <f t="shared" si="57"/>
        <v>88.75vw</v>
      </c>
      <c r="D147" s="1">
        <f t="shared" si="54"/>
        <v>1051.2</v>
      </c>
      <c r="E147" s="2" t="str">
        <f t="shared" si="55"/>
        <v>73vw</v>
      </c>
    </row>
    <row r="148" spans="1:5" x14ac:dyDescent="0.15">
      <c r="A148" s="5">
        <f t="shared" si="56"/>
        <v>1287</v>
      </c>
      <c r="B148" s="2" t="str">
        <f t="shared" si="57"/>
        <v>89.375vw</v>
      </c>
      <c r="D148" s="1">
        <f t="shared" si="54"/>
        <v>1058.4000000000001</v>
      </c>
      <c r="E148" s="2" t="str">
        <f t="shared" si="55"/>
        <v>73.5vw</v>
      </c>
    </row>
    <row r="149" spans="1:5" x14ac:dyDescent="0.15">
      <c r="A149" s="5">
        <f t="shared" si="56"/>
        <v>1296</v>
      </c>
      <c r="B149" s="2" t="str">
        <f t="shared" si="57"/>
        <v>90vw</v>
      </c>
      <c r="D149" s="1">
        <f t="shared" si="54"/>
        <v>1065.6000000000001</v>
      </c>
      <c r="E149" s="2" t="str">
        <f t="shared" si="55"/>
        <v>74vw</v>
      </c>
    </row>
    <row r="150" spans="1:5" x14ac:dyDescent="0.15">
      <c r="A150" s="5">
        <f t="shared" si="56"/>
        <v>1305</v>
      </c>
      <c r="B150" s="2" t="str">
        <f t="shared" si="57"/>
        <v>90.625vw</v>
      </c>
      <c r="D150" s="1">
        <f t="shared" si="54"/>
        <v>1072.8</v>
      </c>
      <c r="E150" s="2" t="str">
        <f t="shared" si="55"/>
        <v>74.5vw</v>
      </c>
    </row>
    <row r="151" spans="1:5" x14ac:dyDescent="0.15">
      <c r="A151" s="5">
        <f t="shared" si="56"/>
        <v>1314</v>
      </c>
      <c r="B151" s="2" t="str">
        <f t="shared" si="57"/>
        <v>91.25vw</v>
      </c>
      <c r="D151" s="1">
        <f t="shared" si="54"/>
        <v>1080</v>
      </c>
      <c r="E151" s="2" t="str">
        <f t="shared" si="55"/>
        <v>75vw</v>
      </c>
    </row>
    <row r="152" spans="1:5" x14ac:dyDescent="0.15">
      <c r="A152" s="5">
        <f t="shared" si="56"/>
        <v>1323</v>
      </c>
      <c r="B152" s="2" t="str">
        <f t="shared" si="57"/>
        <v>91.875vw</v>
      </c>
      <c r="D152" s="1">
        <f t="shared" si="54"/>
        <v>1087.2</v>
      </c>
      <c r="E152" s="2" t="str">
        <f t="shared" si="55"/>
        <v>75.5vw</v>
      </c>
    </row>
    <row r="153" spans="1:5" x14ac:dyDescent="0.15">
      <c r="A153" s="5">
        <f t="shared" si="56"/>
        <v>1332</v>
      </c>
      <c r="B153" s="2" t="str">
        <f t="shared" si="57"/>
        <v>92.5vw</v>
      </c>
      <c r="D153" s="1">
        <f t="shared" si="54"/>
        <v>1094.4000000000001</v>
      </c>
      <c r="E153" s="2" t="str">
        <f t="shared" si="55"/>
        <v>76vw</v>
      </c>
    </row>
    <row r="154" spans="1:5" x14ac:dyDescent="0.15">
      <c r="A154" s="5">
        <f t="shared" si="56"/>
        <v>1341</v>
      </c>
      <c r="B154" s="2" t="str">
        <f t="shared" si="57"/>
        <v>93.125vw</v>
      </c>
      <c r="D154" s="1">
        <f t="shared" si="54"/>
        <v>1101.6000000000001</v>
      </c>
      <c r="E154" s="2" t="str">
        <f t="shared" si="55"/>
        <v>76.5vw</v>
      </c>
    </row>
    <row r="155" spans="1:5" x14ac:dyDescent="0.15">
      <c r="A155" s="5">
        <f t="shared" si="56"/>
        <v>1350</v>
      </c>
      <c r="B155" s="2" t="str">
        <f t="shared" si="57"/>
        <v>93.75vw</v>
      </c>
      <c r="D155" s="1">
        <f t="shared" si="54"/>
        <v>1108.8</v>
      </c>
      <c r="E155" s="2" t="str">
        <f t="shared" si="55"/>
        <v>77vw</v>
      </c>
    </row>
    <row r="156" spans="1:5" x14ac:dyDescent="0.15">
      <c r="A156" s="5">
        <f t="shared" si="56"/>
        <v>1359</v>
      </c>
      <c r="B156" s="2" t="str">
        <f t="shared" si="57"/>
        <v>94.375vw</v>
      </c>
      <c r="D156" s="1">
        <f t="shared" si="54"/>
        <v>1116</v>
      </c>
      <c r="E156" s="2" t="str">
        <f t="shared" si="55"/>
        <v>77.5vw</v>
      </c>
    </row>
    <row r="157" spans="1:5" x14ac:dyDescent="0.15">
      <c r="A157" s="5">
        <f t="shared" si="56"/>
        <v>1368</v>
      </c>
      <c r="B157" s="2" t="str">
        <f t="shared" si="57"/>
        <v>95vw</v>
      </c>
      <c r="D157" s="1">
        <f t="shared" si="54"/>
        <v>1123.2</v>
      </c>
      <c r="E157" s="2" t="str">
        <f t="shared" si="55"/>
        <v>78vw</v>
      </c>
    </row>
    <row r="158" spans="1:5" x14ac:dyDescent="0.15">
      <c r="A158" s="5">
        <f t="shared" si="56"/>
        <v>1377</v>
      </c>
      <c r="B158" s="2" t="str">
        <f t="shared" si="57"/>
        <v>95.625vw</v>
      </c>
      <c r="D158" s="1">
        <f t="shared" si="54"/>
        <v>1130.4000000000001</v>
      </c>
      <c r="E158" s="2" t="str">
        <f t="shared" si="55"/>
        <v>78.5vw</v>
      </c>
    </row>
    <row r="159" spans="1:5" x14ac:dyDescent="0.15">
      <c r="A159" s="5">
        <f t="shared" si="56"/>
        <v>1386</v>
      </c>
      <c r="B159" s="2" t="str">
        <f t="shared" si="57"/>
        <v>96.25vw</v>
      </c>
      <c r="D159" s="1">
        <f t="shared" si="54"/>
        <v>1137.6000000000001</v>
      </c>
      <c r="E159" s="2" t="str">
        <f t="shared" si="55"/>
        <v>79vw</v>
      </c>
    </row>
    <row r="160" spans="1:5" x14ac:dyDescent="0.15">
      <c r="A160" s="5">
        <f t="shared" si="56"/>
        <v>1395</v>
      </c>
      <c r="B160" s="2" t="str">
        <f t="shared" si="57"/>
        <v>96.875vw</v>
      </c>
      <c r="D160" s="1">
        <f t="shared" si="54"/>
        <v>1144.8</v>
      </c>
      <c r="E160" s="2" t="str">
        <f t="shared" si="55"/>
        <v>79.5vw</v>
      </c>
    </row>
    <row r="161" spans="1:5" x14ac:dyDescent="0.15">
      <c r="A161" s="5">
        <f t="shared" si="56"/>
        <v>1404</v>
      </c>
      <c r="B161" s="2" t="str">
        <f t="shared" si="57"/>
        <v>97.5vw</v>
      </c>
      <c r="D161" s="1">
        <f t="shared" si="54"/>
        <v>1152</v>
      </c>
      <c r="E161" s="2" t="str">
        <f t="shared" si="55"/>
        <v>80vw</v>
      </c>
    </row>
    <row r="162" spans="1:5" x14ac:dyDescent="0.15">
      <c r="A162" s="5">
        <f t="shared" si="56"/>
        <v>1413</v>
      </c>
      <c r="B162" s="2" t="str">
        <f t="shared" si="57"/>
        <v>98.125vw</v>
      </c>
      <c r="D162" s="1">
        <f t="shared" ref="D162:D193" si="58">vw_1*(ROW()-1)*D$1</f>
        <v>1159.2</v>
      </c>
      <c r="E162" s="2" t="str">
        <f t="shared" ref="E162:E193" si="59">D162/PAGE_WIDTH_PX*100 &amp; "vw"</f>
        <v>80.5vw</v>
      </c>
    </row>
    <row r="163" spans="1:5" x14ac:dyDescent="0.15">
      <c r="A163" s="5">
        <f t="shared" si="56"/>
        <v>1422</v>
      </c>
      <c r="B163" s="2" t="str">
        <f t="shared" si="57"/>
        <v>98.75vw</v>
      </c>
      <c r="D163" s="1">
        <f t="shared" si="58"/>
        <v>1166.4000000000001</v>
      </c>
      <c r="E163" s="2" t="str">
        <f t="shared" si="59"/>
        <v>81vw</v>
      </c>
    </row>
    <row r="164" spans="1:5" x14ac:dyDescent="0.15">
      <c r="A164" s="5">
        <f t="shared" si="56"/>
        <v>1431</v>
      </c>
      <c r="B164" s="2" t="str">
        <f t="shared" si="57"/>
        <v>99.375vw</v>
      </c>
      <c r="D164" s="1">
        <f t="shared" si="58"/>
        <v>1173.6000000000001</v>
      </c>
      <c r="E164" s="2" t="str">
        <f t="shared" si="59"/>
        <v>81.5vw</v>
      </c>
    </row>
    <row r="165" spans="1:5" x14ac:dyDescent="0.15">
      <c r="A165" s="5">
        <f t="shared" si="56"/>
        <v>1440</v>
      </c>
      <c r="B165" s="2" t="str">
        <f t="shared" si="57"/>
        <v>100vw</v>
      </c>
      <c r="D165" s="1">
        <f t="shared" si="58"/>
        <v>1180.8</v>
      </c>
      <c r="E165" s="2" t="str">
        <f t="shared" si="59"/>
        <v>82vw</v>
      </c>
    </row>
    <row r="166" spans="1:5" x14ac:dyDescent="0.15">
      <c r="A166" s="5">
        <f t="shared" si="56"/>
        <v>1449</v>
      </c>
      <c r="B166" s="2" t="str">
        <f t="shared" ref="B166" si="60">A166/vw_1 &amp; "vw"</f>
        <v>100.625vw</v>
      </c>
      <c r="D166" s="1">
        <f t="shared" si="58"/>
        <v>1188</v>
      </c>
      <c r="E166" s="2" t="str">
        <f t="shared" si="59"/>
        <v>82.5vw</v>
      </c>
    </row>
    <row r="167" spans="1:5" x14ac:dyDescent="0.15">
      <c r="D167" s="1">
        <f t="shared" si="58"/>
        <v>1195.2</v>
      </c>
      <c r="E167" s="2" t="str">
        <f t="shared" si="59"/>
        <v>83vw</v>
      </c>
    </row>
    <row r="168" spans="1:5" x14ac:dyDescent="0.15">
      <c r="D168" s="1">
        <f t="shared" si="58"/>
        <v>1202.4000000000001</v>
      </c>
      <c r="E168" s="2" t="str">
        <f t="shared" si="59"/>
        <v>83.5vw</v>
      </c>
    </row>
    <row r="169" spans="1:5" x14ac:dyDescent="0.15">
      <c r="D169" s="1">
        <f t="shared" si="58"/>
        <v>1209.6000000000001</v>
      </c>
      <c r="E169" s="2" t="str">
        <f t="shared" si="59"/>
        <v>84vw</v>
      </c>
    </row>
    <row r="170" spans="1:5" x14ac:dyDescent="0.15">
      <c r="D170" s="1">
        <f t="shared" si="58"/>
        <v>1216.8</v>
      </c>
      <c r="E170" s="2" t="str">
        <f t="shared" si="59"/>
        <v>84.5vw</v>
      </c>
    </row>
    <row r="171" spans="1:5" x14ac:dyDescent="0.15">
      <c r="D171" s="1">
        <f t="shared" si="58"/>
        <v>1224</v>
      </c>
      <c r="E171" s="2" t="str">
        <f t="shared" si="59"/>
        <v>85vw</v>
      </c>
    </row>
    <row r="172" spans="1:5" x14ac:dyDescent="0.15">
      <c r="D172" s="1">
        <f t="shared" si="58"/>
        <v>1231.2</v>
      </c>
      <c r="E172" s="2" t="str">
        <f t="shared" si="59"/>
        <v>85.5vw</v>
      </c>
    </row>
    <row r="173" spans="1:5" x14ac:dyDescent="0.15">
      <c r="D173" s="1">
        <f t="shared" si="58"/>
        <v>1238.4000000000001</v>
      </c>
      <c r="E173" s="2" t="str">
        <f t="shared" si="59"/>
        <v>86vw</v>
      </c>
    </row>
    <row r="174" spans="1:5" x14ac:dyDescent="0.15">
      <c r="D174" s="1">
        <f t="shared" si="58"/>
        <v>1245.6000000000001</v>
      </c>
      <c r="E174" s="2" t="str">
        <f t="shared" si="59"/>
        <v>86.5vw</v>
      </c>
    </row>
    <row r="175" spans="1:5" x14ac:dyDescent="0.15">
      <c r="D175" s="1">
        <f t="shared" si="58"/>
        <v>1252.8</v>
      </c>
      <c r="E175" s="2" t="str">
        <f t="shared" si="59"/>
        <v>87vw</v>
      </c>
    </row>
    <row r="176" spans="1:5" x14ac:dyDescent="0.15">
      <c r="D176" s="1">
        <f t="shared" si="58"/>
        <v>1260</v>
      </c>
      <c r="E176" s="2" t="str">
        <f t="shared" si="59"/>
        <v>87.5vw</v>
      </c>
    </row>
    <row r="177" spans="4:5" x14ac:dyDescent="0.15">
      <c r="D177" s="1">
        <f t="shared" si="58"/>
        <v>1267.2</v>
      </c>
      <c r="E177" s="2" t="str">
        <f t="shared" si="59"/>
        <v>88vw</v>
      </c>
    </row>
    <row r="178" spans="4:5" x14ac:dyDescent="0.15">
      <c r="D178" s="1">
        <f t="shared" si="58"/>
        <v>1274.4000000000001</v>
      </c>
      <c r="E178" s="2" t="str">
        <f t="shared" si="59"/>
        <v>88.5vw</v>
      </c>
    </row>
    <row r="179" spans="4:5" x14ac:dyDescent="0.15">
      <c r="D179" s="1">
        <f t="shared" si="58"/>
        <v>1281.6000000000001</v>
      </c>
      <c r="E179" s="2" t="str">
        <f t="shared" si="59"/>
        <v>89vw</v>
      </c>
    </row>
    <row r="180" spans="4:5" x14ac:dyDescent="0.15">
      <c r="D180" s="1">
        <f t="shared" si="58"/>
        <v>1288.8</v>
      </c>
      <c r="E180" s="2" t="str">
        <f t="shared" si="59"/>
        <v>89.5vw</v>
      </c>
    </row>
    <row r="181" spans="4:5" x14ac:dyDescent="0.15">
      <c r="D181" s="1">
        <f t="shared" si="58"/>
        <v>1296</v>
      </c>
      <c r="E181" s="2" t="str">
        <f t="shared" si="59"/>
        <v>90vw</v>
      </c>
    </row>
    <row r="182" spans="4:5" x14ac:dyDescent="0.15">
      <c r="D182" s="1">
        <f t="shared" si="58"/>
        <v>1303.2</v>
      </c>
      <c r="E182" s="2" t="str">
        <f t="shared" si="59"/>
        <v>90.5vw</v>
      </c>
    </row>
    <row r="183" spans="4:5" x14ac:dyDescent="0.15">
      <c r="D183" s="1">
        <f t="shared" si="58"/>
        <v>1310.4000000000001</v>
      </c>
      <c r="E183" s="2" t="str">
        <f t="shared" si="59"/>
        <v>91vw</v>
      </c>
    </row>
    <row r="184" spans="4:5" x14ac:dyDescent="0.15">
      <c r="D184" s="1">
        <f t="shared" si="58"/>
        <v>1317.6000000000001</v>
      </c>
      <c r="E184" s="2" t="str">
        <f t="shared" si="59"/>
        <v>91.5vw</v>
      </c>
    </row>
    <row r="185" spans="4:5" x14ac:dyDescent="0.15">
      <c r="D185" s="1">
        <f t="shared" si="58"/>
        <v>1324.8</v>
      </c>
      <c r="E185" s="2" t="str">
        <f t="shared" si="59"/>
        <v>92vw</v>
      </c>
    </row>
    <row r="186" spans="4:5" x14ac:dyDescent="0.15">
      <c r="D186" s="1">
        <f t="shared" si="58"/>
        <v>1332</v>
      </c>
      <c r="E186" s="2" t="str">
        <f t="shared" si="59"/>
        <v>92.5vw</v>
      </c>
    </row>
    <row r="187" spans="4:5" x14ac:dyDescent="0.15">
      <c r="D187" s="1">
        <f t="shared" si="58"/>
        <v>1339.2</v>
      </c>
      <c r="E187" s="2" t="str">
        <f t="shared" si="59"/>
        <v>93vw</v>
      </c>
    </row>
    <row r="188" spans="4:5" x14ac:dyDescent="0.15">
      <c r="D188" s="1">
        <f t="shared" si="58"/>
        <v>1346.4</v>
      </c>
      <c r="E188" s="2" t="str">
        <f t="shared" si="59"/>
        <v>93.5vw</v>
      </c>
    </row>
    <row r="189" spans="4:5" x14ac:dyDescent="0.15">
      <c r="D189" s="1">
        <f t="shared" si="58"/>
        <v>1353.6000000000001</v>
      </c>
      <c r="E189" s="2" t="str">
        <f t="shared" si="59"/>
        <v>94vw</v>
      </c>
    </row>
    <row r="190" spans="4:5" x14ac:dyDescent="0.15">
      <c r="D190" s="1">
        <f t="shared" si="58"/>
        <v>1360.8</v>
      </c>
      <c r="E190" s="2" t="str">
        <f t="shared" si="59"/>
        <v>94.5vw</v>
      </c>
    </row>
    <row r="191" spans="4:5" x14ac:dyDescent="0.15">
      <c r="D191" s="1">
        <f t="shared" si="58"/>
        <v>1368</v>
      </c>
      <c r="E191" s="2" t="str">
        <f t="shared" si="59"/>
        <v>95vw</v>
      </c>
    </row>
    <row r="192" spans="4:5" x14ac:dyDescent="0.15">
      <c r="D192" s="1">
        <f t="shared" si="58"/>
        <v>1375.2</v>
      </c>
      <c r="E192" s="2" t="str">
        <f t="shared" si="59"/>
        <v>95.5vw</v>
      </c>
    </row>
    <row r="193" spans="4:5" x14ac:dyDescent="0.15">
      <c r="D193" s="1">
        <f t="shared" si="58"/>
        <v>1382.4</v>
      </c>
      <c r="E193" s="2" t="str">
        <f t="shared" si="59"/>
        <v>96vw</v>
      </c>
    </row>
    <row r="194" spans="4:5" x14ac:dyDescent="0.15">
      <c r="D194" s="1">
        <f t="shared" ref="D194:D201" si="61">vw_1*(ROW()-1)*D$1</f>
        <v>1389.6000000000001</v>
      </c>
      <c r="E194" s="2" t="str">
        <f t="shared" ref="E194:E201" si="62">D194/PAGE_WIDTH_PX*100 &amp; "vw"</f>
        <v>96.5vw</v>
      </c>
    </row>
    <row r="195" spans="4:5" x14ac:dyDescent="0.15">
      <c r="D195" s="1">
        <f t="shared" si="61"/>
        <v>1396.8</v>
      </c>
      <c r="E195" s="2" t="str">
        <f t="shared" si="62"/>
        <v>97vw</v>
      </c>
    </row>
    <row r="196" spans="4:5" x14ac:dyDescent="0.15">
      <c r="D196" s="1">
        <f t="shared" si="61"/>
        <v>1404</v>
      </c>
      <c r="E196" s="2" t="str">
        <f t="shared" si="62"/>
        <v>97.5vw</v>
      </c>
    </row>
    <row r="197" spans="4:5" x14ac:dyDescent="0.15">
      <c r="D197" s="1">
        <f t="shared" si="61"/>
        <v>1411.2</v>
      </c>
      <c r="E197" s="2" t="str">
        <f t="shared" si="62"/>
        <v>98vw</v>
      </c>
    </row>
    <row r="198" spans="4:5" x14ac:dyDescent="0.15">
      <c r="D198" s="1">
        <f t="shared" si="61"/>
        <v>1418.4</v>
      </c>
      <c r="E198" s="2" t="str">
        <f t="shared" si="62"/>
        <v>98.5vw</v>
      </c>
    </row>
    <row r="199" spans="4:5" x14ac:dyDescent="0.15">
      <c r="D199" s="1">
        <f t="shared" si="61"/>
        <v>1425.6000000000001</v>
      </c>
      <c r="E199" s="2" t="str">
        <f t="shared" si="62"/>
        <v>99vw</v>
      </c>
    </row>
    <row r="200" spans="4:5" x14ac:dyDescent="0.15">
      <c r="D200" s="1">
        <f t="shared" si="61"/>
        <v>1432.8</v>
      </c>
      <c r="E200" s="2" t="str">
        <f t="shared" si="62"/>
        <v>99.5vw</v>
      </c>
    </row>
    <row r="201" spans="4:5" x14ac:dyDescent="0.15">
      <c r="D201" s="1">
        <f t="shared" si="61"/>
        <v>1440</v>
      </c>
      <c r="E201" s="2" t="str">
        <f t="shared" si="62"/>
        <v>100vw</v>
      </c>
    </row>
  </sheetData>
  <phoneticPr fontId="11" type="noConversion"/>
  <pageMargins left="0.7" right="0.7" top="0.75" bottom="0.75" header="0.511811023622047" footer="0.511811023622047"/>
  <pageSetup paperSize="9" orientation="portrait" horizontalDpi="300" verticalDpi="30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O28"/>
  <sheetViews>
    <sheetView tabSelected="1" zoomScaleNormal="100" workbookViewId="0">
      <selection activeCell="K1" sqref="K1"/>
    </sheetView>
  </sheetViews>
  <sheetFormatPr defaultColWidth="8.625" defaultRowHeight="10.8" x14ac:dyDescent="0.15"/>
  <cols>
    <col min="1" max="1" width="17.25" customWidth="1"/>
    <col min="2" max="2" width="16.125" customWidth="1"/>
    <col min="4" max="4" width="15.75" customWidth="1"/>
    <col min="5" max="5" width="13.875" customWidth="1"/>
    <col min="6" max="6" width="19.375" customWidth="1"/>
    <col min="7" max="7" width="13.875" customWidth="1"/>
    <col min="14" max="14" width="9.75" customWidth="1"/>
  </cols>
  <sheetData>
    <row r="1" spans="1:15" ht="194.4" x14ac:dyDescent="0.15">
      <c r="A1" t="s">
        <v>2473</v>
      </c>
      <c r="C1" s="22" t="str">
        <f ca="1">"enum " &amp; A1 &amp; " {" &amp; CHAR(13) &amp; OFFSET(C1, 1, 0) &amp; CHAR(13) &amp; "};"</f>
        <v>enum DiceKind {_x000D_	/**_x000D_	 * &lt;en&gt;None&lt;/en&gt;_x000D_	 * &lt;zh_cn&gt;无&lt;/zh_cn&gt;_x000D_	 * &lt;zh_tw&gt;無&lt;/zh_tw&gt;_x000D_	*/_x000D_	none = 0,_x000D_	/**_x000D_	 * &lt;en&gt;4-sided dice&lt;/en&gt;_x000D_	 * &lt;zh_cn&gt;4面骰子&lt;/zh_cn&gt;_x000D_	 * &lt;zh_tw&gt;4面骰子&lt;/zh_tw&gt;_x000D_	*/_x000D_	four = 1,_x000D_	/**_x000D_	 * &lt;en&gt;6-sided dice&lt;/en&gt;_x000D_	 * &lt;zh_cn&gt;6面骰子&lt;/zh_cn&gt;_x000D_	 * &lt;zh_tw&gt;6面骰子&lt;/zh_tw&gt;_x000D_	*/_x000D_	six = 2,_x000D_	/**_x000D_	 * &lt;en&gt;8-sided dice&lt;/en&gt;_x000D_	 * &lt;zh_cn&gt;8面骰子&lt;/zh_cn&gt;_x000D_	 * &lt;zh_tw&gt;8面骰子&lt;/zh_tw&gt;_x000D_	*/_x000D_	eight = 4,_x000D_	/**_x000D_	 * &lt;en&gt;12-sided dice&lt;/en&gt;_x000D_	 * &lt;zh_cn&gt;12面骰子&lt;/zh_cn&gt;_x000D_	 * &lt;zh_tw&gt;12面骰子&lt;/zh_tw&gt;_x000D_	*/_x000D_	twelve = 8,_x000D_	/**_x000D_	 * &lt;en&gt;20-sided dice&lt;/en&gt;_x000D_	 * &lt;zh_cn&gt;20面骰子&lt;/zh_cn&gt;_x000D_	 * &lt;zh_tw&gt;20面骰子&lt;/zh_tw&gt;_x000D_	*/_x000D_	twenty = 16,_x000D_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1024,_x000D_};</v>
      </c>
      <c r="D1" s="14" t="str">
        <f ca="1">IF(LEN(C1) * (LEN(G1) + LEN(E1) + LEN(F1)) = 0, "", SUBSTITUTE(SUBSTITUTE(SUBSTITUTE($I$1, "~englishComment~", F1), "~chineseComment~", E1), "~traditionalComment~", G1) &amp; IF(LEN(TRIM(C1)) = 0, "", CHAR(13) &amp; C1))
&amp; CHAR(13) &amp; CHAR(13) &amp; SUBSTITUTE(SUBSTITUTE(SUBSTITUTE($I$1, "~englishComment~", "Count of " &amp; F1), "~chineseComment~", E1 &amp; "数量"), "~traditionalComment~", G1 &amp; "數量")
&amp; CHAR(13) &amp; "const " &amp; A1 &amp; "Count = " &amp; OFFSET(N1, 2, 1) &amp; ";"
&amp; CHAR(13) &amp; CHAR(13) &amp; SUBSTITUTE(SUBSTITUTE(SUBSTITUTE($I$1, "~englishComment~", "Default Value of " &amp; F1), "~chineseComment~", E1 &amp; "默认值"), "~traditionalComment~", G1 &amp; "默認值")
&amp; CHAR(13) &amp; "const Default" &amp; A1 &amp; " = " &amp; OFFSET(N1, 2, 0) &amp; ";"</f>
        <v>/**
 * &lt;en&gt;Dice Type&lt;/en&gt;
 * &lt;zh_cn&gt;骰子类型&lt;/zh_cn&gt;
 * &lt;zh_tw&gt;骰子類型&lt;/zh_tw&gt;
*/_x000D_enum DiceKind {_x000D_	/**_x000D_	 * &lt;en&gt;None&lt;/en&gt;_x000D_	 * &lt;zh_cn&gt;无&lt;/zh_cn&gt;_x000D_	 * &lt;zh_tw&gt;無&lt;/zh_tw&gt;_x000D_	*/_x000D_	none = 0,_x000D_	/**_x000D_	 * &lt;en&gt;4-sided dice&lt;/en&gt;_x000D_	 * &lt;zh_cn&gt;4面骰子&lt;/zh_cn&gt;_x000D_	 * &lt;zh_tw&gt;4面骰子&lt;/zh_tw&gt;_x000D_	*/_x000D_	four = 1,_x000D_	/**_x000D_	 * &lt;en&gt;6-sided dice&lt;/en&gt;_x000D_	 * &lt;zh_cn&gt;6面骰子&lt;/zh_cn&gt;_x000D_	 * &lt;zh_tw&gt;6面骰子&lt;/zh_tw&gt;_x000D_	*/_x000D_	six = 2,_x000D_	/**_x000D_	 * &lt;en&gt;8-sided dice&lt;/en&gt;_x000D_	 * &lt;zh_cn&gt;8面骰子&lt;/zh_cn&gt;_x000D_	 * &lt;zh_tw&gt;8面骰子&lt;/zh_tw&gt;_x000D_	*/_x000D_	eight = 4,_x000D_	/**_x000D_	 * &lt;en&gt;12-sided dice&lt;/en&gt;_x000D_	 * &lt;zh_cn&gt;12面骰子&lt;/zh_cn&gt;_x000D_	 * &lt;zh_tw&gt;12面骰子&lt;/zh_tw&gt;_x000D_	*/_x000D_	twelve = 8,_x000D_	/**_x000D_	 * &lt;en&gt;20-sided dice&lt;/en&gt;_x000D_	 * &lt;zh_cn&gt;20面骰子&lt;/zh_cn&gt;_x000D_	 * &lt;zh_tw&gt;20面骰子&lt;/zh_tw&gt;_x000D_	*/_x000D_	twenty = 16,_x000D_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1024,_x000D_};_x000D__x000D_/**
 * &lt;en&gt;Count of Dice Type&lt;/en&gt;
 * &lt;zh_cn&gt;骰子类型数量&lt;/zh_cn&gt;
 * &lt;zh_tw&gt;骰子類型數量&lt;/zh_tw&gt;
*/_x000D_const DiceKindCount = 11;_x000D__x000D_/**
 * &lt;en&gt;Default Value of Dice Type&lt;/en&gt;
 * &lt;zh_cn&gt;骰子类型默认值&lt;/zh_cn&gt;
 * &lt;zh_tw&gt;骰子類型默認值&lt;/zh_tw&gt;
*/_x000D_const DefaultDiceKind = 2047;</v>
      </c>
      <c r="E1" s="13" t="s">
        <v>2474</v>
      </c>
      <c r="F1" s="13" t="s">
        <v>2475</v>
      </c>
      <c r="G1" s="13" t="s">
        <v>2476</v>
      </c>
      <c r="H1" s="13"/>
      <c r="I1" s="12" t="s">
        <v>74</v>
      </c>
      <c r="K1" s="14" t="str">
        <f ca="1">D1 &amp; REPT(CHAR(13), 2) &amp; D15 &amp; REPT(CHAR(13), 2) &amp; D25</f>
        <v>/**
 * &lt;en&gt;Dice Type&lt;/en&gt;
 * &lt;zh_cn&gt;骰子类型&lt;/zh_cn&gt;
 * &lt;zh_tw&gt;骰子類型&lt;/zh_tw&gt;
*/_x000D_enum DiceKind {_x000D_	/**_x000D_	 * &lt;en&gt;None&lt;/en&gt;_x000D_	 * &lt;zh_cn&gt;无&lt;/zh_cn&gt;_x000D_	 * &lt;zh_tw&gt;無&lt;/zh_tw&gt;_x000D_	*/_x000D_	none = 0,_x000D_	/**_x000D_	 * &lt;en&gt;4-sided dice&lt;/en&gt;_x000D_	 * &lt;zh_cn&gt;4面骰子&lt;/zh_cn&gt;_x000D_	 * &lt;zh_tw&gt;4面骰子&lt;/zh_tw&gt;_x000D_	*/_x000D_	four = 1,_x000D_	/**_x000D_	 * &lt;en&gt;6-sided dice&lt;/en&gt;_x000D_	 * &lt;zh_cn&gt;6面骰子&lt;/zh_cn&gt;_x000D_	 * &lt;zh_tw&gt;6面骰子&lt;/zh_tw&gt;_x000D_	*/_x000D_	six = 2,_x000D_	/**_x000D_	 * &lt;en&gt;8-sided dice&lt;/en&gt;_x000D_	 * &lt;zh_cn&gt;8面骰子&lt;/zh_cn&gt;_x000D_	 * &lt;zh_tw&gt;8面骰子&lt;/zh_tw&gt;_x000D_	*/_x000D_	eight = 4,_x000D_	/**_x000D_	 * &lt;en&gt;12-sided dice&lt;/en&gt;_x000D_	 * &lt;zh_cn&gt;12面骰子&lt;/zh_cn&gt;_x000D_	 * &lt;zh_tw&gt;12面骰子&lt;/zh_tw&gt;_x000D_	*/_x000D_	twelve = 8,_x000D_	/**_x000D_	 * &lt;en&gt;20-sided dice&lt;/en&gt;_x000D_	 * &lt;zh_cn&gt;20面骰子&lt;/zh_cn&gt;_x000D_	 * &lt;zh_tw&gt;20面骰子&lt;/zh_tw&gt;_x000D_	*/_x000D_	twenty = 16,_x000D_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1024,_x000D_};_x000D__x000D_/**
 * &lt;en&gt;Count of Dice Type&lt;/en&gt;
 * &lt;zh_cn&gt;骰子类型数量&lt;/zh_cn&gt;
 * &lt;zh_tw&gt;骰子類型數量&lt;/zh_tw&gt;
*/_x000D_const DiceKindCount = 11;_x000D__x000D_/**
 * &lt;en&gt;Default Value of Dice Type&lt;/en&gt;
 * &lt;zh_cn&gt;骰子类型默认值&lt;/zh_cn&gt;
 * &lt;zh_tw&gt;骰子類型默認值&lt;/zh_tw&gt;
*/_x000D_const DefaultDiceKind = 2047;_x000D__x000D_/**
 * &lt;en&gt;Dice Generation Parameters&lt;/en&gt;
 * &lt;zh_cn&gt;骰子生成参数&lt;/zh_cn&gt;
 * &lt;zh_tw&gt;骰子生成參數&lt;/zh_tw&gt;
*/_x000D_export interface DiceParameter {_x000D_	/**_x000D_	 * &lt;en&gt;Id&lt;/en&gt;_x000D_	 * &lt;zh_cn&gt;id&lt;/zh_cn&gt;_x000D_	 * &lt;zh_tw&gt;id&lt;/zh_tw&gt;_x000D_	*/_x000D_	id: string,_x000D__x000D_	/**_x000D_	 * &lt;en&gt;Dice Type&lt;/en&gt;_x000D_	 * &lt;zh_cn&gt;骰子类型&lt;/zh_cn&gt;_x000D_	 * &lt;zh_tw&gt;骰子類型&lt;/zh_tw&gt;_x000D_	*/_x000D_	diceKind: DiceKind,_x000D__x000D_	/**_x000D_	 * &lt;en&gt;Side Length&lt;/en&gt;_x000D_	 * &lt;zh_cn&gt;边长&lt;/zh_cn&gt;_x000D_	 * &lt;zh_tw&gt;邊長&lt;/zh_tw&gt;_x000D_	*/_x000D_	sideLength: number,_x000D__x000D_	/**_x000D_	 * &lt;en&gt;Contents of all sides&lt;/en&gt;_x000D_	 * &lt;zh_cn&gt;各面内容&lt;/zh_cn&gt;_x000D_	 * &lt;zh_tw&gt;各面內容&lt;/zh_tw&gt;_x000D_	*/_x000D_	contents: Array&lt;I18nable | string&gt;,_x000D__x000D_	/**_x000D_	 * &lt;en&gt;Outside Boundary Line Style&lt;/en&gt;_x000D_	 * &lt;zh_cn&gt;外边界线样式&lt;/zh_cn&gt;_x000D_	 * &lt;zh_tw&gt;外邊界線樣式&lt;/zh_tw&gt;_x000D_	*/_x000D_	outerLineStyle: string,_x000D__x000D_	/**_x000D_	 * &lt;en&gt;Interior Line Style&lt;/en&gt;_x000D_	 * &lt;zh_cn&gt;内部线样式&lt;/zh_cn&gt;_x000D_	 * &lt;zh_tw&gt;內部線樣式&lt;/zh_tw&gt;_x000D_	*/_x000D_	innerLineStyle: string,_x000D__x000D_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object,_x000D_};_x000D__x000D_/**
 * &lt;en&gt;Dice Generation Result&lt;/en&gt;
 * &lt;zh_cn&gt;骰子生成结果&lt;/zh_cn&gt;
 * &lt;zh_tw&gt;骰子生成結果&lt;/zh_tw&gt;
*/_x000D_export interface DiceResult {_x000D_	/**_x000D_	 * &lt;en&gt;Svg Element Id&lt;/en&gt;_x000D_	 * &lt;zh_cn&gt;svg元素编号&lt;/zh_cn&gt;_x000D_	 * &lt;zh_tw&gt;svg元素編號&lt;/zh_tw&gt;_x000D_	*/_x000D_	id: string,_x000D__x000D_	/**_x000D_	 * &lt;en&gt;Svg Element&lt;/en&gt;_x000D_	 * &lt;zh_cn&gt;svg元素&lt;/zh_cn&gt;_x000D_	 * &lt;zh_tw&gt;svg元素&lt;/zh_tw&gt;_x000D_	*/_x000D_	svg: SVGElement,_x000D__x000D_	/**_x000D_	 * &lt;en&gt;css&lt;/en&gt;_x000D_	 * &lt;zh_cn&gt;样式表&lt;/zh_cn&gt;_x000D_	 * &lt;zh_tw&gt;樣式表&lt;/zh_tw&gt;_x000D_	*/_x000D_	css: string,_x000D_};</v>
      </c>
    </row>
    <row r="2" spans="1:15" x14ac:dyDescent="0.15">
      <c r="A2">
        <v>0</v>
      </c>
      <c r="B2" t="s">
        <v>2470</v>
      </c>
      <c r="C2" s="22" t="str">
        <f t="shared" ref="C2:C13" ca="1" si="0">IF(LEN(B2) = 0, "", CHAR(9) &amp; SUBSTITUTE(SUBSTITUTE(SUBSTITUTE(SUBSTITUTE($I$1, "~englishComment~", F2), "~chineseComment~", E2), "~traditionalComment~", G2),CHAR(10), CHAR(13) &amp; CHAR(9)) &amp; CHAR(13) &amp; REPT(CHAR(9), 1) &amp; B2 &amp;" = " &amp; A2 &amp;","&amp;IF(LEN(OFFSET(C2,1,0))=0,"",CHAR(13)&amp;OFFSET(C2,1,0)))</f>
        <v xml:space="preserve">	/**_x000D_	 * &lt;en&gt;None&lt;/en&gt;_x000D_	 * &lt;zh_cn&gt;无&lt;/zh_cn&gt;_x000D_	 * &lt;zh_tw&gt;無&lt;/zh_tw&gt;_x000D_	*/_x000D_	none = 0,_x000D_	/**_x000D_	 * &lt;en&gt;4-sided dice&lt;/en&gt;_x000D_	 * &lt;zh_cn&gt;4面骰子&lt;/zh_cn&gt;_x000D_	 * &lt;zh_tw&gt;4面骰子&lt;/zh_tw&gt;_x000D_	*/_x000D_	four = 1,_x000D_	/**_x000D_	 * &lt;en&gt;6-sided dice&lt;/en&gt;_x000D_	 * &lt;zh_cn&gt;6面骰子&lt;/zh_cn&gt;_x000D_	 * &lt;zh_tw&gt;6面骰子&lt;/zh_tw&gt;_x000D_	*/_x000D_	six = 2,_x000D_	/**_x000D_	 * &lt;en&gt;8-sided dice&lt;/en&gt;_x000D_	 * &lt;zh_cn&gt;8面骰子&lt;/zh_cn&gt;_x000D_	 * &lt;zh_tw&gt;8面骰子&lt;/zh_tw&gt;_x000D_	*/_x000D_	eight = 4,_x000D_	/**_x000D_	 * &lt;en&gt;12-sided dice&lt;/en&gt;_x000D_	 * &lt;zh_cn&gt;12面骰子&lt;/zh_cn&gt;_x000D_	 * &lt;zh_tw&gt;12面骰子&lt;/zh_tw&gt;_x000D_	*/_x000D_	twelve = 8,_x000D_	/**_x000D_	 * &lt;en&gt;20-sided dice&lt;/en&gt;_x000D_	 * &lt;zh_cn&gt;20面骰子&lt;/zh_cn&gt;_x000D_	 * &lt;zh_tw&gt;20面骰子&lt;/zh_tw&gt;_x000D_	*/_x000D_	twenty = 16,_x000D_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E2" t="s">
        <v>738</v>
      </c>
      <c r="F2" s="13" t="s">
        <v>2471</v>
      </c>
      <c r="G2" t="s">
        <v>2472</v>
      </c>
      <c r="H2" s="14" t="str">
        <f t="shared" ref="H2:H13" ca="1" si="1">REPT(CHAR(9), 2) &amp; "const pokerKindI18nHtmlArray = [" &amp; CHAR(13) &amp; OFFSET(H2, 1, 0) &amp; CHAR(13) &amp; REPT(CHAR(9), 2) &amp; "];"</f>
        <v xml:space="preserve">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];_x000D_		];_x000D_		];_x000D_		];</v>
      </c>
      <c r="I2" t="str">
        <f t="shared" ref="I2:I13" ca="1" si="2">IF(A2 = 0, OFFSET(A2,-1, 0), OFFSET(I2,-1, 0))</f>
        <v>DiceKind</v>
      </c>
    </row>
    <row r="3" spans="1:15" x14ac:dyDescent="0.15">
      <c r="A3">
        <f t="shared" ref="A3:A13" si="3">POWER(2, ROW()-ROW($A$1)-2)</f>
        <v>1</v>
      </c>
      <c r="B3" t="s">
        <v>2477</v>
      </c>
      <c r="C3" s="22" t="str">
        <f t="shared" ca="1" si="0"/>
        <v xml:space="preserve">	/**_x000D_	 * &lt;en&gt;4-sided dice&lt;/en&gt;_x000D_	 * &lt;zh_cn&gt;4面骰子&lt;/zh_cn&gt;_x000D_	 * &lt;zh_tw&gt;4面骰子&lt;/zh_tw&gt;_x000D_	*/_x000D_	four = 1,_x000D_	/**_x000D_	 * &lt;en&gt;6-sided dice&lt;/en&gt;_x000D_	 * &lt;zh_cn&gt;6面骰子&lt;/zh_cn&gt;_x000D_	 * &lt;zh_tw&gt;6面骰子&lt;/zh_tw&gt;_x000D_	*/_x000D_	six = 2,_x000D_	/**_x000D_	 * &lt;en&gt;8-sided dice&lt;/en&gt;_x000D_	 * &lt;zh_cn&gt;8面骰子&lt;/zh_cn&gt;_x000D_	 * &lt;zh_tw&gt;8面骰子&lt;/zh_tw&gt;_x000D_	*/_x000D_	eight = 4,_x000D_	/**_x000D_	 * &lt;en&gt;12-sided dice&lt;/en&gt;_x000D_	 * &lt;zh_cn&gt;12面骰子&lt;/zh_cn&gt;_x000D_	 * &lt;zh_tw&gt;12面骰子&lt;/zh_tw&gt;_x000D_	*/_x000D_	twelve = 8,_x000D_	/**_x000D_	 * &lt;en&gt;20-sided dice&lt;/en&gt;_x000D_	 * &lt;zh_cn&gt;20面骰子&lt;/zh_cn&gt;_x000D_	 * &lt;zh_tw&gt;20面骰子&lt;/zh_tw&gt;_x000D_	*/_x000D_	twenty = 16,_x000D_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3" t="str">
        <f t="shared" ref="D3:D13" si="4">IF(0=LEN(B3), "",UPPER(SUBSTITUTE(SUBSTITUTE(SUBSTITUTE(SUBSTITUTE(SUBSTITUTE(SUBSTITUTE(SUBSTITUTE(SUBSTITUTE(SUBSTITUTE(SUBSTITUTE(SUBSTITUTE(SUBSTITUTE(SUBSTITUTE(SUBSTITUTE(SUBSTITUTE(SUBSTITUTE(SUBSTITUTE(SUBSTITUTE(SUBSTITUTE(SUBSTITUTE(SUBSTITUTE(SUBSTITUTE(SUBSTITUTE(SUBSTITUTE(SUBSTITUTE(SUBSTITUTE(B3, "A", "_A"), "B", "_B"), "C", "_C"), "D", "_D"), "E", "_E"), "F", "_F"), "G", "_G"), "H", "_H"), "I", "_I"), "J", "_J"), "K", "_K"), "L", "_L"), "M", "_M"), "N", "_N"), "O", "_O"), "P", "_P"), "Q", "_Q"), "R", "_R"), "S", "_S"), "T", "_T"), "U", "_U"), "V", "_V"), "W", "_W"), "X", "_X"), "Y", "_Y"), "Z", "_Z")))</f>
        <v>FOUR</v>
      </c>
      <c r="E3" t="s">
        <v>2478</v>
      </c>
      <c r="F3" t="str">
        <f t="shared" ref="F3:F13" si="5">SUBSTITUTE(E3,"面骰子", "-sided dice")</f>
        <v>4-sided dice</v>
      </c>
      <c r="G3" t="str">
        <f t="shared" ref="G3:G13" si="6">E3</f>
        <v>4面骰子</v>
      </c>
      <c r="H3" s="22" t="str">
        <f t="shared" ca="1" si="1"/>
        <v xml:space="preserve">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];_x000D_		];_x000D_		];</v>
      </c>
      <c r="I3" t="str">
        <f t="shared" ca="1" si="2"/>
        <v>DiceKind</v>
      </c>
      <c r="J3" s="14" t="str">
        <f t="shared" ref="J3:J13" ca="1" si="7">REPT(CHAR(9), 2) &amp; "if (" &amp; H3 &amp; "." &amp; B3 &amp; " === (" &amp; H3 &amp; "." &amp; B3 &amp; " &amp; pokerKind)) {"
 &amp; CHAR(13) &amp; REPT(CHAR(9), 3) &amp; "enArray.push('" &amp; B3 &amp; "');"
 &amp; CHAR(13) &amp; REPT(CHAR(9), 3) &amp; "countNotSameBackCover += this.countIt('" &amp; F3 &amp; "', '" &amp; E3 &amp; "', '" &amp; G3 &amp; "', this." &amp;D3 &amp; "_ARRAY, enFullArray, zh_cnArray, zh_twArray, enBackCover, zh_cnBackCover, zh_twBackCover, CHARS, CHARS_NOT_SAME_BACK_COVER, countPerPage, BACK_COVERS);"
 &amp; CHAR(13) &amp; REPT(CHAR(9), 2) &amp; "}"
&amp; CHAR(13)
&amp; CHAR(13) &amp; OFFSET(J3, 1, 0)</f>
        <v xml:space="preserve">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];_x000D_		];_x000D_		];.four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];_x000D_		];_x000D_		];.four &amp; pokerKind)) {_x000D_			enArray.push('four');_x000D_			countNotSameBackCover += this.countIt('4-sided dice', '4面骰子', '4面骰子', this.FOUR_ARRAY,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];_x000D_		];.six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];_x000D_		];.six &amp; pokerKind)) {_x000D_			enArray.push('six');_x000D_			countNotSameBackCover += this.countIt('6-sided dice', '6面骰子', '6面骰子', this.SIX_ARRAY,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];.eight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];.eight &amp; pokerKind)) {_x000D_			enArray.push('eight');_x000D_			countNotSameBackCover += this.countIt('8-sided dice', '8面骰子', '8面骰子', this.EIGHT_ARRAY,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];.twelve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];.twelve &amp; pokerKind)) {_x000D_			enArray.push('twelve');_x000D_			countNotSameBackCover += this.countIt('12-sided dice', '12面骰子', '12面骰子', this.TWELVE_ARRAY,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&amp; pokerKind)) {_x000D_			enArray.push('twenty');_x000D_			countNotSameBackCover += this.countIt('20-sided dice', '20面骰子', '20面骰子', this.TWENTY_ARRAY,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===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&amp; pokerKind)) {_x000D_			enArray.push('twentyFour');_x000D_			countNotSameBackCover += this.countIt('24-sided dice', '24面骰子', '24面骰子', this.TWENTY_FOUR_ARRAY,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[_x000D__x000D_		];_x000D_		];_x000D_		];_x000D_		];_x000D_		];.ten === (		const pokerKindI18nHtmlArray = [_x000D_		const pokerKindI18nHtmlArray = [_x000D_		const pokerKindI18nHtmlArray = [_x000D_		const pokerKindI18nHtmlArray = [_x000D_		const pokerKindI18nHtmlArray = [_x000D__x000D_		];_x000D_		];_x000D_		];_x000D_		];_x000D_		];.ten &amp; pokerKind)) {_x000D_			enArray.push('ten');_x000D_			countNotSameBackCover += this.countIt('10-sided dice', '10面骰子', '10面骰子', this.TEN_ARRAY,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[_x000D__x000D_		];_x000D_		];_x000D_		];_x000D_		];.fourteen === (		const pokerKindI18nHtmlArray = [_x000D_		const pokerKindI18nHtmlArray = [_x000D_		const pokerKindI18nHtmlArray = [_x000D_		const pokerKindI18nHtmlArray = [_x000D__x000D_		];_x000D_		];_x000D_		];_x000D_		];.fourteen &amp; pokerKind)) {_x000D_			enArray.push('fourteen');_x000D_			countNotSameBackCover += this.countIt('14-sided dice', '14面骰子', '14面骰子', this.FOURTEEN_ARRAY,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[_x000D__x000D_		];_x000D_		];_x000D_		];.sixteen === (		const pokerKindI18nHtmlArray = [_x000D_		const pokerKindI18nHtmlArray = [_x000D_		const pokerKindI18nHtmlArray = [_x000D__x000D_		];_x000D_		];_x000D_		];.sixteen &amp; pokerKind)) {_x000D_			enArray.push('sixteen');_x000D_			countNotSameBackCover += this.countIt('16-sided dice', '16面骰子', '16面骰子', this.SIXTEEN_ARRAY, enFullArray, zh_cnArray, zh_twArray, enBackCover, zh_cnBackCover, zh_twBackCover, CHARS, CHARS_NOT_SAME_BACK_COVER, countPerPage, BACK_COVERS);_x000D_		}_x000D__x000D_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3">
        <f t="shared" ref="N3:N13" ca="1" si="8">A3+OFFSET(N3,1,0)</f>
        <v>2047</v>
      </c>
      <c r="O3">
        <f t="shared" ref="O3:O13" ca="1" si="9">OFFSET(O3, 1,0) + 1</f>
        <v>11</v>
      </c>
    </row>
    <row r="4" spans="1:15" x14ac:dyDescent="0.15">
      <c r="A4">
        <f t="shared" si="3"/>
        <v>2</v>
      </c>
      <c r="B4" t="s">
        <v>2479</v>
      </c>
      <c r="C4" s="22" t="str">
        <f t="shared" ca="1" si="0"/>
        <v xml:space="preserve">	/**_x000D_	 * &lt;en&gt;6-sided dice&lt;/en&gt;_x000D_	 * &lt;zh_cn&gt;6面骰子&lt;/zh_cn&gt;_x000D_	 * &lt;zh_tw&gt;6面骰子&lt;/zh_tw&gt;_x000D_	*/_x000D_	six = 2,_x000D_	/**_x000D_	 * &lt;en&gt;8-sided dice&lt;/en&gt;_x000D_	 * &lt;zh_cn&gt;8面骰子&lt;/zh_cn&gt;_x000D_	 * &lt;zh_tw&gt;8面骰子&lt;/zh_tw&gt;_x000D_	*/_x000D_	eight = 4,_x000D_	/**_x000D_	 * &lt;en&gt;12-sided dice&lt;/en&gt;_x000D_	 * &lt;zh_cn&gt;12面骰子&lt;/zh_cn&gt;_x000D_	 * &lt;zh_tw&gt;12面骰子&lt;/zh_tw&gt;_x000D_	*/_x000D_	twelve = 8,_x000D_	/**_x000D_	 * &lt;en&gt;20-sided dice&lt;/en&gt;_x000D_	 * &lt;zh_cn&gt;20面骰子&lt;/zh_cn&gt;_x000D_	 * &lt;zh_tw&gt;20面骰子&lt;/zh_tw&gt;_x000D_	*/_x000D_	twenty = 16,_x000D_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4" t="str">
        <f t="shared" si="4"/>
        <v>SIX</v>
      </c>
      <c r="E4" t="s">
        <v>2480</v>
      </c>
      <c r="F4" t="str">
        <f t="shared" si="5"/>
        <v>6-sided dice</v>
      </c>
      <c r="G4" t="str">
        <f t="shared" si="6"/>
        <v>6面骰子</v>
      </c>
      <c r="H4" s="22" t="str">
        <f t="shared" ca="1" si="1"/>
        <v xml:space="preserve">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];_x000D_		];</v>
      </c>
      <c r="I4" t="str">
        <f t="shared" ca="1" si="2"/>
        <v>DiceKind</v>
      </c>
      <c r="J4" s="22" t="str">
        <f t="shared" ca="1" si="7"/>
        <v xml:space="preserve">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];_x000D_		];.six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];_x000D_		];.six &amp; pokerKind)) {_x000D_			enArray.push('six');_x000D_			countNotSameBackCover += this.countIt('6-sided dice', '6面骰子', '6面骰子', this.SIX_ARRAY,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];.eight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];.eight &amp; pokerKind)) {_x000D_			enArray.push('eight');_x000D_			countNotSameBackCover += this.countIt('8-sided dice', '8面骰子', '8面骰子', this.EIGHT_ARRAY,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];.twelve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];.twelve &amp; pokerKind)) {_x000D_			enArray.push('twelve');_x000D_			countNotSameBackCover += this.countIt('12-sided dice', '12面骰子', '12面骰子', this.TWELVE_ARRAY,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&amp; pokerKind)) {_x000D_			enArray.push('twenty');_x000D_			countNotSameBackCover += this.countIt('20-sided dice', '20面骰子', '20面骰子', this.TWENTY_ARRAY,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===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&amp; pokerKind)) {_x000D_			enArray.push('twentyFour');_x000D_			countNotSameBackCover += this.countIt('24-sided dice', '24面骰子', '24面骰子', this.TWENTY_FOUR_ARRAY,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[_x000D__x000D_		];_x000D_		];_x000D_		];_x000D_		];_x000D_		];.ten === (		const pokerKindI18nHtmlArray = [_x000D_		const pokerKindI18nHtmlArray = [_x000D_		const pokerKindI18nHtmlArray = [_x000D_		const pokerKindI18nHtmlArray = [_x000D_		const pokerKindI18nHtmlArray = [_x000D__x000D_		];_x000D_		];_x000D_		];_x000D_		];_x000D_		];.ten &amp; pokerKind)) {_x000D_			enArray.push('ten');_x000D_			countNotSameBackCover += this.countIt('10-sided dice', '10面骰子', '10面骰子', this.TEN_ARRAY,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[_x000D__x000D_		];_x000D_		];_x000D_		];_x000D_		];.fourteen === (		const pokerKindI18nHtmlArray = [_x000D_		const pokerKindI18nHtmlArray = [_x000D_		const pokerKindI18nHtmlArray = [_x000D_		const pokerKindI18nHtmlArray = [_x000D__x000D_		];_x000D_		];_x000D_		];_x000D_		];.fourteen &amp; pokerKind)) {_x000D_			enArray.push('fourteen');_x000D_			countNotSameBackCover += this.countIt('14-sided dice', '14面骰子', '14面骰子', this.FOURTEEN_ARRAY,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[_x000D__x000D_		];_x000D_		];_x000D_		];.sixteen === (		const pokerKindI18nHtmlArray = [_x000D_		const pokerKindI18nHtmlArray = [_x000D_		const pokerKindI18nHtmlArray = [_x000D__x000D_		];_x000D_		];_x000D_		];.sixteen &amp; pokerKind)) {_x000D_			enArray.push('sixteen');_x000D_			countNotSameBackCover += this.countIt('16-sided dice', '16面骰子', '16面骰子', this.SIXTEEN_ARRAY, enFullArray, zh_cnArray, zh_twArray, enBackCover, zh_cnBackCover, zh_twBackCover, CHARS, CHARS_NOT_SAME_BACK_COVER, countPerPage, BACK_COVERS);_x000D_		}_x000D__x000D_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4">
        <f t="shared" ca="1" si="8"/>
        <v>2046</v>
      </c>
      <c r="O4">
        <f t="shared" ca="1" si="9"/>
        <v>10</v>
      </c>
    </row>
    <row r="5" spans="1:15" x14ac:dyDescent="0.15">
      <c r="A5">
        <f t="shared" si="3"/>
        <v>4</v>
      </c>
      <c r="B5" t="s">
        <v>2481</v>
      </c>
      <c r="C5" s="22" t="str">
        <f t="shared" ca="1" si="0"/>
        <v xml:space="preserve">	/**_x000D_	 * &lt;en&gt;8-sided dice&lt;/en&gt;_x000D_	 * &lt;zh_cn&gt;8面骰子&lt;/zh_cn&gt;_x000D_	 * &lt;zh_tw&gt;8面骰子&lt;/zh_tw&gt;_x000D_	*/_x000D_	eight = 4,_x000D_	/**_x000D_	 * &lt;en&gt;12-sided dice&lt;/en&gt;_x000D_	 * &lt;zh_cn&gt;12面骰子&lt;/zh_cn&gt;_x000D_	 * &lt;zh_tw&gt;12面骰子&lt;/zh_tw&gt;_x000D_	*/_x000D_	twelve = 8,_x000D_	/**_x000D_	 * &lt;en&gt;20-sided dice&lt;/en&gt;_x000D_	 * &lt;zh_cn&gt;20面骰子&lt;/zh_cn&gt;_x000D_	 * &lt;zh_tw&gt;20面骰子&lt;/zh_tw&gt;_x000D_	*/_x000D_	twenty = 16,_x000D_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5" t="str">
        <f t="shared" si="4"/>
        <v>EIGHT</v>
      </c>
      <c r="E5" t="s">
        <v>2482</v>
      </c>
      <c r="F5" t="str">
        <f t="shared" si="5"/>
        <v>8-sided dice</v>
      </c>
      <c r="G5" t="str">
        <f t="shared" si="6"/>
        <v>8面骰子</v>
      </c>
      <c r="H5" s="22" t="str">
        <f t="shared" ca="1" si="1"/>
        <v xml:space="preserve">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</v>
      </c>
      <c r="I5" t="str">
        <f t="shared" ca="1" si="2"/>
        <v>DiceKind</v>
      </c>
      <c r="J5" s="22" t="str">
        <f t="shared" ca="1" si="7"/>
        <v xml:space="preserve">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];.eight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];_x000D_		];.eight &amp; pokerKind)) {_x000D_			enArray.push('eight');_x000D_			countNotSameBackCover += this.countIt('8-sided dice', '8面骰子', '8面骰子', this.EIGHT_ARRAY,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];.twelve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];.twelve &amp; pokerKind)) {_x000D_			enArray.push('twelve');_x000D_			countNotSameBackCover += this.countIt('12-sided dice', '12面骰子', '12面骰子', this.TWELVE_ARRAY,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&amp; pokerKind)) {_x000D_			enArray.push('twenty');_x000D_			countNotSameBackCover += this.countIt('20-sided dice', '20面骰子', '20面骰子', this.TWENTY_ARRAY,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===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&amp; pokerKind)) {_x000D_			enArray.push('twentyFour');_x000D_			countNotSameBackCover += this.countIt('24-sided dice', '24面骰子', '24面骰子', this.TWENTY_FOUR_ARRAY,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[_x000D__x000D_		];_x000D_		];_x000D_		];_x000D_		];_x000D_		];.ten === (		const pokerKindI18nHtmlArray = [_x000D_		const pokerKindI18nHtmlArray = [_x000D_		const pokerKindI18nHtmlArray = [_x000D_		const pokerKindI18nHtmlArray = [_x000D_		const pokerKindI18nHtmlArray = [_x000D__x000D_		];_x000D_		];_x000D_		];_x000D_		];_x000D_		];.ten &amp; pokerKind)) {_x000D_			enArray.push('ten');_x000D_			countNotSameBackCover += this.countIt('10-sided dice', '10面骰子', '10面骰子', this.TEN_ARRAY,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[_x000D__x000D_		];_x000D_		];_x000D_		];_x000D_		];.fourteen === (		const pokerKindI18nHtmlArray = [_x000D_		const pokerKindI18nHtmlArray = [_x000D_		const pokerKindI18nHtmlArray = [_x000D_		const pokerKindI18nHtmlArray = [_x000D__x000D_		];_x000D_		];_x000D_		];_x000D_		];.fourteen &amp; pokerKind)) {_x000D_			enArray.push('fourteen');_x000D_			countNotSameBackCover += this.countIt('14-sided dice', '14面骰子', '14面骰子', this.FOURTEEN_ARRAY,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[_x000D__x000D_		];_x000D_		];_x000D_		];.sixteen === (		const pokerKindI18nHtmlArray = [_x000D_		const pokerKindI18nHtmlArray = [_x000D_		const pokerKindI18nHtmlArray = [_x000D__x000D_		];_x000D_		];_x000D_		];.sixteen &amp; pokerKind)) {_x000D_			enArray.push('sixteen');_x000D_			countNotSameBackCover += this.countIt('16-sided dice', '16面骰子', '16面骰子', this.SIXTEEN_ARRAY, enFullArray, zh_cnArray, zh_twArray, enBackCover, zh_cnBackCover, zh_twBackCover, CHARS, CHARS_NOT_SAME_BACK_COVER, countPerPage, BACK_COVERS);_x000D_		}_x000D__x000D_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5">
        <f t="shared" ca="1" si="8"/>
        <v>2044</v>
      </c>
      <c r="O5">
        <f t="shared" ca="1" si="9"/>
        <v>9</v>
      </c>
    </row>
    <row r="6" spans="1:15" x14ac:dyDescent="0.15">
      <c r="A6">
        <f t="shared" si="3"/>
        <v>8</v>
      </c>
      <c r="B6" t="s">
        <v>2483</v>
      </c>
      <c r="C6" s="22" t="str">
        <f t="shared" ca="1" si="0"/>
        <v xml:space="preserve">	/**_x000D_	 * &lt;en&gt;12-sided dice&lt;/en&gt;_x000D_	 * &lt;zh_cn&gt;12面骰子&lt;/zh_cn&gt;_x000D_	 * &lt;zh_tw&gt;12面骰子&lt;/zh_tw&gt;_x000D_	*/_x000D_	twelve = 8,_x000D_	/**_x000D_	 * &lt;en&gt;20-sided dice&lt;/en&gt;_x000D_	 * &lt;zh_cn&gt;20面骰子&lt;/zh_cn&gt;_x000D_	 * &lt;zh_tw&gt;20面骰子&lt;/zh_tw&gt;_x000D_	*/_x000D_	twenty = 16,_x000D_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6" t="str">
        <f t="shared" si="4"/>
        <v>TWELVE</v>
      </c>
      <c r="E6" t="s">
        <v>2484</v>
      </c>
      <c r="F6" t="str">
        <f t="shared" si="5"/>
        <v>12-sided dice</v>
      </c>
      <c r="G6" t="str">
        <f t="shared" si="6"/>
        <v>12面骰子</v>
      </c>
      <c r="H6" s="22" t="str">
        <f t="shared" ca="1" si="1"/>
        <v xml:space="preserve">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</v>
      </c>
      <c r="I6" t="str">
        <f t="shared" ca="1" si="2"/>
        <v>DiceKind</v>
      </c>
      <c r="J6" s="22" t="str">
        <f t="shared" ca="1" si="7"/>
        <v xml:space="preserve">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];.twelve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];_x000D_		];.twelve &amp; pokerKind)) {_x000D_			enArray.push('twelve');_x000D_			countNotSameBackCover += this.countIt('12-sided dice', '12面骰子', '12面骰子', this.TWELVE_ARRAY,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&amp; pokerKind)) {_x000D_			enArray.push('twenty');_x000D_			countNotSameBackCover += this.countIt('20-sided dice', '20面骰子', '20面骰子', this.TWENTY_ARRAY,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===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&amp; pokerKind)) {_x000D_			enArray.push('twentyFour');_x000D_			countNotSameBackCover += this.countIt('24-sided dice', '24面骰子', '24面骰子', this.TWENTY_FOUR_ARRAY,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[_x000D__x000D_		];_x000D_		];_x000D_		];_x000D_		];_x000D_		];.ten === (		const pokerKindI18nHtmlArray = [_x000D_		const pokerKindI18nHtmlArray = [_x000D_		const pokerKindI18nHtmlArray = [_x000D_		const pokerKindI18nHtmlArray = [_x000D_		const pokerKindI18nHtmlArray = [_x000D__x000D_		];_x000D_		];_x000D_		];_x000D_		];_x000D_		];.ten &amp; pokerKind)) {_x000D_			enArray.push('ten');_x000D_			countNotSameBackCover += this.countIt('10-sided dice', '10面骰子', '10面骰子', this.TEN_ARRAY,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[_x000D__x000D_		];_x000D_		];_x000D_		];_x000D_		];.fourteen === (		const pokerKindI18nHtmlArray = [_x000D_		const pokerKindI18nHtmlArray = [_x000D_		const pokerKindI18nHtmlArray = [_x000D_		const pokerKindI18nHtmlArray = [_x000D__x000D_		];_x000D_		];_x000D_		];_x000D_		];.fourteen &amp; pokerKind)) {_x000D_			enArray.push('fourteen');_x000D_			countNotSameBackCover += this.countIt('14-sided dice', '14面骰子', '14面骰子', this.FOURTEEN_ARRAY,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[_x000D__x000D_		];_x000D_		];_x000D_		];.sixteen === (		const pokerKindI18nHtmlArray = [_x000D_		const pokerKindI18nHtmlArray = [_x000D_		const pokerKindI18nHtmlArray = [_x000D__x000D_		];_x000D_		];_x000D_		];.sixteen &amp; pokerKind)) {_x000D_			enArray.push('sixteen');_x000D_			countNotSameBackCover += this.countIt('16-sided dice', '16面骰子', '16面骰子', this.SIXTEEN_ARRAY, enFullArray, zh_cnArray, zh_twArray, enBackCover, zh_cnBackCover, zh_twBackCover, CHARS, CHARS_NOT_SAME_BACK_COVER, countPerPage, BACK_COVERS);_x000D_		}_x000D__x000D_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6">
        <f t="shared" ca="1" si="8"/>
        <v>2040</v>
      </c>
      <c r="O6">
        <f t="shared" ca="1" si="9"/>
        <v>8</v>
      </c>
    </row>
    <row r="7" spans="1:15" x14ac:dyDescent="0.15">
      <c r="A7">
        <f t="shared" si="3"/>
        <v>16</v>
      </c>
      <c r="B7" t="s">
        <v>2485</v>
      </c>
      <c r="C7" s="22" t="str">
        <f t="shared" ca="1" si="0"/>
        <v xml:space="preserve">	/**_x000D_	 * &lt;en&gt;20-sided dice&lt;/en&gt;_x000D_	 * &lt;zh_cn&gt;20面骰子&lt;/zh_cn&gt;_x000D_	 * &lt;zh_tw&gt;20面骰子&lt;/zh_tw&gt;_x000D_	*/_x000D_	twenty = 16,_x000D_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7" t="str">
        <f t="shared" si="4"/>
        <v>TWENTY</v>
      </c>
      <c r="E7" t="s">
        <v>2486</v>
      </c>
      <c r="F7" t="str">
        <f t="shared" si="5"/>
        <v>20-sided dice</v>
      </c>
      <c r="G7" t="str">
        <f t="shared" si="6"/>
        <v>20面骰子</v>
      </c>
      <c r="H7" s="22" t="str">
        <f t="shared" ca="1" si="1"/>
        <v xml:space="preserve">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</v>
      </c>
      <c r="I7" t="str">
        <f t="shared" ca="1" si="2"/>
        <v>DiceKind</v>
      </c>
      <c r="J7" s="22" t="str">
        <f t="shared" ca="1" si="7"/>
        <v xml:space="preserve">		if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=== (		const pokerKindI18nHtmlArray = [_x000D_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];_x000D_		];.twenty &amp; pokerKind)) {_x000D_			enArray.push('twenty');_x000D_			countNotSameBackCover += this.countIt('20-sided dice', '20面骰子', '20面骰子', this.TWENTY_ARRAY,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===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&amp; pokerKind)) {_x000D_			enArray.push('twentyFour');_x000D_			countNotSameBackCover += this.countIt('24-sided dice', '24面骰子', '24面骰子', this.TWENTY_FOUR_ARRAY,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[_x000D__x000D_		];_x000D_		];_x000D_		];_x000D_		];_x000D_		];.ten === (		const pokerKindI18nHtmlArray = [_x000D_		const pokerKindI18nHtmlArray = [_x000D_		const pokerKindI18nHtmlArray = [_x000D_		const pokerKindI18nHtmlArray = [_x000D_		const pokerKindI18nHtmlArray = [_x000D__x000D_		];_x000D_		];_x000D_		];_x000D_		];_x000D_		];.ten &amp; pokerKind)) {_x000D_			enArray.push('ten');_x000D_			countNotSameBackCover += this.countIt('10-sided dice', '10面骰子', '10面骰子', this.TEN_ARRAY,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[_x000D__x000D_		];_x000D_		];_x000D_		];_x000D_		];.fourteen === (		const pokerKindI18nHtmlArray = [_x000D_		const pokerKindI18nHtmlArray = [_x000D_		const pokerKindI18nHtmlArray = [_x000D_		const pokerKindI18nHtmlArray = [_x000D__x000D_		];_x000D_		];_x000D_		];_x000D_		];.fourteen &amp; pokerKind)) {_x000D_			enArray.push('fourteen');_x000D_			countNotSameBackCover += this.countIt('14-sided dice', '14面骰子', '14面骰子', this.FOURTEEN_ARRAY,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[_x000D__x000D_		];_x000D_		];_x000D_		];.sixteen === (		const pokerKindI18nHtmlArray = [_x000D_		const pokerKindI18nHtmlArray = [_x000D_		const pokerKindI18nHtmlArray = [_x000D__x000D_		];_x000D_		];_x000D_		];.sixteen &amp; pokerKind)) {_x000D_			enArray.push('sixteen');_x000D_			countNotSameBackCover += this.countIt('16-sided dice', '16面骰子', '16面骰子', this.SIXTEEN_ARRAY, enFullArray, zh_cnArray, zh_twArray, enBackCover, zh_cnBackCover, zh_twBackCover, CHARS, CHARS_NOT_SAME_BACK_COVER, countPerPage, BACK_COVERS);_x000D_		}_x000D__x000D_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7">
        <f t="shared" ca="1" si="8"/>
        <v>2032</v>
      </c>
      <c r="O7">
        <f t="shared" ca="1" si="9"/>
        <v>7</v>
      </c>
    </row>
    <row r="8" spans="1:15" x14ac:dyDescent="0.15">
      <c r="A8">
        <f t="shared" si="3"/>
        <v>32</v>
      </c>
      <c r="B8" t="s">
        <v>2487</v>
      </c>
      <c r="C8" s="22" t="str">
        <f t="shared" ref="C8" ca="1" si="10">IF(LEN(B8) = 0, "", CHAR(9) &amp; SUBSTITUTE(SUBSTITUTE(SUBSTITUTE(SUBSTITUTE($I$1, "~englishComment~", F8), "~chineseComment~", E8), "~traditionalComment~", G8),CHAR(10), CHAR(13) &amp; CHAR(9)) &amp; CHAR(13) &amp; REPT(CHAR(9), 1) &amp; B8 &amp;" = " &amp; A8 &amp;","&amp;IF(LEN(OFFSET(C8,1,0))=0,"",CHAR(13)&amp;OFFSET(C8,1,0)))</f>
        <v xml:space="preserve">	/**_x000D_	 * &lt;en&gt;24-sided dice&lt;/en&gt;_x000D_	 * &lt;zh_cn&gt;24面骰子&lt;/zh_cn&gt;_x000D_	 * &lt;zh_tw&gt;24面骰子&lt;/zh_tw&gt;_x000D_	*/_x000D_	twentyFour = 32,_x000D_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8" t="str">
        <f t="shared" ref="D8" si="11">IF(0=LEN(B8), "",UPPER(SUBSTITUTE(SUBSTITUTE(SUBSTITUTE(SUBSTITUTE(SUBSTITUTE(SUBSTITUTE(SUBSTITUTE(SUBSTITUTE(SUBSTITUTE(SUBSTITUTE(SUBSTITUTE(SUBSTITUTE(SUBSTITUTE(SUBSTITUTE(SUBSTITUTE(SUBSTITUTE(SUBSTITUTE(SUBSTITUTE(SUBSTITUTE(SUBSTITUTE(SUBSTITUTE(SUBSTITUTE(SUBSTITUTE(SUBSTITUTE(SUBSTITUTE(SUBSTITUTE(B8, "A", "_A"), "B", "_B"), "C", "_C"), "D", "_D"), "E", "_E"), "F", "_F"), "G", "_G"), "H", "_H"), "I", "_I"), "J", "_J"), "K", "_K"), "L", "_L"), "M", "_M"), "N", "_N"), "O", "_O"), "P", "_P"), "Q", "_Q"), "R", "_R"), "S", "_S"), "T", "_T"), "U", "_U"), "V", "_V"), "W", "_W"), "X", "_X"), "Y", "_Y"), "Z", "_Z")))</f>
        <v>TWENTY_FOUR</v>
      </c>
      <c r="E8" t="s">
        <v>2488</v>
      </c>
      <c r="F8" t="str">
        <f t="shared" ref="F8" si="12">SUBSTITUTE(E8,"面骰子", "-sided dice")</f>
        <v>24-sided dice</v>
      </c>
      <c r="G8" t="str">
        <f t="shared" ref="G8" si="13">E8</f>
        <v>24面骰子</v>
      </c>
      <c r="H8" s="22" t="str">
        <f t="shared" ca="1" si="1"/>
        <v xml:space="preserve">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</v>
      </c>
      <c r="I8" t="str">
        <f t="shared" ref="I8" ca="1" si="14">IF(A8 = 0, OFFSET(A8,-1, 0), OFFSET(I8,-1, 0))</f>
        <v>DiceKind</v>
      </c>
      <c r="J8" s="22" t="str">
        <f t="shared" ref="J8" ca="1" si="15">REPT(CHAR(9), 2) &amp; "if (" &amp; H8 &amp; "." &amp; B8 &amp; " === (" &amp; H8 &amp; "." &amp; B8 &amp; " &amp; pokerKind)) {"
 &amp; CHAR(13) &amp; REPT(CHAR(9), 3) &amp; "enArray.push('" &amp; B8 &amp; "');"
 &amp; CHAR(13) &amp; REPT(CHAR(9), 3) &amp; "countNotSameBackCover += this.countIt('" &amp; F8 &amp; "', '" &amp; E8 &amp; "', '" &amp; G8 &amp; "', this." &amp;D8 &amp; "_ARRAY, enFullArray, zh_cnArray, zh_twArray, enBackCover, zh_cnBackCover, zh_twBackCover, CHARS, CHARS_NOT_SAME_BACK_COVER, countPerPage, BACK_COVERS);"
 &amp; CHAR(13) &amp; REPT(CHAR(9), 2) &amp; "}"
&amp; CHAR(13)
&amp; CHAR(13) &amp; OFFSET(J8, 1, 0)</f>
        <v xml:space="preserve">		if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=== (		const pokerKindI18nHtmlArray = [_x000D_		const pokerKindI18nHtmlArray = [_x000D_		const pokerKindI18nHtmlArray = [_x000D_		const pokerKindI18nHtmlArray = [_x000D_		const pokerKindI18nHtmlArray = [_x000D_		const pokerKindI18nHtmlArray = [_x000D__x000D_		];_x000D_		];_x000D_		];_x000D_		];_x000D_		];_x000D_		];.twentyFour &amp; pokerKind)) {_x000D_			enArray.push('twentyFour');_x000D_			countNotSameBackCover += this.countIt('24-sided dice', '24面骰子', '24面骰子', this.TWENTY_FOUR_ARRAY,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		const pokerKindI18nHtmlArray = [_x000D__x000D_		];_x000D_		];_x000D_		];_x000D_		];_x000D_		];.ten === (		const pokerKindI18nHtmlArray = [_x000D_		const pokerKindI18nHtmlArray = [_x000D_		const pokerKindI18nHtmlArray = [_x000D_		const pokerKindI18nHtmlArray = [_x000D_		const pokerKindI18nHtmlArray = [_x000D__x000D_		];_x000D_		];_x000D_		];_x000D_		];_x000D_		];.ten &amp; pokerKind)) {_x000D_			enArray.push('ten');_x000D_			countNotSameBackCover += this.countIt('10-sided dice', '10面骰子', '10面骰子', this.TEN_ARRAY,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[_x000D__x000D_		];_x000D_		];_x000D_		];_x000D_		];.fourteen === (		const pokerKindI18nHtmlArray = [_x000D_		const pokerKindI18nHtmlArray = [_x000D_		const pokerKindI18nHtmlArray = [_x000D_		const pokerKindI18nHtmlArray = [_x000D__x000D_		];_x000D_		];_x000D_		];_x000D_		];.fourteen &amp; pokerKind)) {_x000D_			enArray.push('fourteen');_x000D_			countNotSameBackCover += this.countIt('14-sided dice', '14面骰子', '14面骰子', this.FOURTEEN_ARRAY,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[_x000D__x000D_		];_x000D_		];_x000D_		];.sixteen === (		const pokerKindI18nHtmlArray = [_x000D_		const pokerKindI18nHtmlArray = [_x000D_		const pokerKindI18nHtmlArray = [_x000D__x000D_		];_x000D_		];_x000D_		];.sixteen &amp; pokerKind)) {_x000D_			enArray.push('sixteen');_x000D_			countNotSameBackCover += this.countIt('16-sided dice', '16面骰子', '16面骰子', this.SIXTEEN_ARRAY, enFullArray, zh_cnArray, zh_twArray, enBackCover, zh_cnBackCover, zh_twBackCover, CHARS, CHARS_NOT_SAME_BACK_COVER, countPerPage, BACK_COVERS);_x000D_		}_x000D__x000D_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8">
        <f t="shared" ref="N8" ca="1" si="16">A8+OFFSET(N8,1,0)</f>
        <v>2016</v>
      </c>
      <c r="O8">
        <f t="shared" ca="1" si="9"/>
        <v>6</v>
      </c>
    </row>
    <row r="9" spans="1:15" x14ac:dyDescent="0.15">
      <c r="A9">
        <f t="shared" si="3"/>
        <v>64</v>
      </c>
      <c r="B9" t="s">
        <v>2562</v>
      </c>
      <c r="C9" s="22" t="str">
        <f t="shared" ref="C9:C11" ca="1" si="17">IF(LEN(B9) = 0, "", CHAR(9) &amp; SUBSTITUTE(SUBSTITUTE(SUBSTITUTE(SUBSTITUTE($I$1, "~englishComment~", F9), "~chineseComment~", E9), "~traditionalComment~", G9),CHAR(10), CHAR(13) &amp; CHAR(9)) &amp; CHAR(13) &amp; REPT(CHAR(9), 1) &amp; B9 &amp;" = " &amp; A9 &amp;","&amp;IF(LEN(OFFSET(C9,1,0))=0,"",CHAR(13)&amp;OFFSET(C9,1,0)))</f>
        <v xml:space="preserve">	/**_x000D_	 * &lt;en&gt;10-sided dice&lt;/en&gt;_x000D_	 * &lt;zh_cn&gt;10面骰子&lt;/zh_cn&gt;_x000D_	 * &lt;zh_tw&gt;10面骰子&lt;/zh_tw&gt;_x000D_	*/_x000D_	ten = 64,_x000D_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9" t="str">
        <f t="shared" ref="D9:D11" si="18">IF(0=LEN(B9), "",UPPER(SUBSTITUTE(SUBSTITUTE(SUBSTITUTE(SUBSTITUTE(SUBSTITUTE(SUBSTITUTE(SUBSTITUTE(SUBSTITUTE(SUBSTITUTE(SUBSTITUTE(SUBSTITUTE(SUBSTITUTE(SUBSTITUTE(SUBSTITUTE(SUBSTITUTE(SUBSTITUTE(SUBSTITUTE(SUBSTITUTE(SUBSTITUTE(SUBSTITUTE(SUBSTITUTE(SUBSTITUTE(SUBSTITUTE(SUBSTITUTE(SUBSTITUTE(SUBSTITUTE(B9, "A", "_A"), "B", "_B"), "C", "_C"), "D", "_D"), "E", "_E"), "F", "_F"), "G", "_G"), "H", "_H"), "I", "_I"), "J", "_J"), "K", "_K"), "L", "_L"), "M", "_M"), "N", "_N"), "O", "_O"), "P", "_P"), "Q", "_Q"), "R", "_R"), "S", "_S"), "T", "_T"), "U", "_U"), "V", "_V"), "W", "_W"), "X", "_X"), "Y", "_Y"), "Z", "_Z")))</f>
        <v>TEN</v>
      </c>
      <c r="E9" t="s">
        <v>2563</v>
      </c>
      <c r="F9" t="str">
        <f t="shared" ref="F9:F11" si="19">SUBSTITUTE(E9,"面骰子", "-sided dice")</f>
        <v>10-sided dice</v>
      </c>
      <c r="G9" t="str">
        <f t="shared" ref="G9:G11" si="20">E9</f>
        <v>10面骰子</v>
      </c>
      <c r="H9" s="22" t="str">
        <f t="shared" ca="1" si="1"/>
        <v xml:space="preserve">		const pokerKindI18nHtmlArray = [_x000D_		const pokerKindI18nHtmlArray = [_x000D_		const pokerKindI18nHtmlArray = [_x000D_		const pokerKindI18nHtmlArray = [_x000D_		const pokerKindI18nHtmlArray = [_x000D__x000D_		];_x000D_		];_x000D_		];_x000D_		];_x000D_		];</v>
      </c>
      <c r="I9" t="str">
        <f t="shared" ref="I9:I11" ca="1" si="21">IF(A9 = 0, OFFSET(A9,-1, 0), OFFSET(I9,-1, 0))</f>
        <v>DiceKind</v>
      </c>
      <c r="J9" s="22" t="str">
        <f t="shared" ref="J9:J11" ca="1" si="22">REPT(CHAR(9), 2) &amp; "if (" &amp; H9 &amp; "." &amp; B9 &amp; " === (" &amp; H9 &amp; "." &amp; B9 &amp; " &amp; pokerKind)) {"
 &amp; CHAR(13) &amp; REPT(CHAR(9), 3) &amp; "enArray.push('" &amp; B9 &amp; "');"
 &amp; CHAR(13) &amp; REPT(CHAR(9), 3) &amp; "countNotSameBackCover += this.countIt('" &amp; F9 &amp; "', '" &amp; E9 &amp; "', '" &amp; G9 &amp; "', this." &amp;D9 &amp; "_ARRAY, enFullArray, zh_cnArray, zh_twArray, enBackCover, zh_cnBackCover, zh_twBackCover, CHARS, CHARS_NOT_SAME_BACK_COVER, countPerPage, BACK_COVERS);"
 &amp; CHAR(13) &amp; REPT(CHAR(9), 2) &amp; "}"
&amp; CHAR(13)
&amp; CHAR(13) &amp; OFFSET(J9, 1, 0)</f>
        <v xml:space="preserve">		if (		const pokerKindI18nHtmlArray = [_x000D_		const pokerKindI18nHtmlArray = [_x000D_		const pokerKindI18nHtmlArray = [_x000D_		const pokerKindI18nHtmlArray = [_x000D_		const pokerKindI18nHtmlArray = [_x000D__x000D_		];_x000D_		];_x000D_		];_x000D_		];_x000D_		];.ten === (		const pokerKindI18nHtmlArray = [_x000D_		const pokerKindI18nHtmlArray = [_x000D_		const pokerKindI18nHtmlArray = [_x000D_		const pokerKindI18nHtmlArray = [_x000D_		const pokerKindI18nHtmlArray = [_x000D__x000D_		];_x000D_		];_x000D_		];_x000D_		];_x000D_		];.ten &amp; pokerKind)) {_x000D_			enArray.push('ten');_x000D_			countNotSameBackCover += this.countIt('10-sided dice', '10面骰子', '10面骰子', this.TEN_ARRAY,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		const pokerKindI18nHtmlArray = [_x000D__x000D_		];_x000D_		];_x000D_		];_x000D_		];.fourteen === (		const pokerKindI18nHtmlArray = [_x000D_		const pokerKindI18nHtmlArray = [_x000D_		const pokerKindI18nHtmlArray = [_x000D_		const pokerKindI18nHtmlArray = [_x000D__x000D_		];_x000D_		];_x000D_		];_x000D_		];.fourteen &amp; pokerKind)) {_x000D_			enArray.push('fourteen');_x000D_			countNotSameBackCover += this.countIt('14-sided dice', '14面骰子', '14面骰子', this.FOURTEEN_ARRAY,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[_x000D__x000D_		];_x000D_		];_x000D_		];.sixteen === (		const pokerKindI18nHtmlArray = [_x000D_		const pokerKindI18nHtmlArray = [_x000D_		const pokerKindI18nHtmlArray = [_x000D__x000D_		];_x000D_		];_x000D_		];.sixteen &amp; pokerKind)) {_x000D_			enArray.push('sixteen');_x000D_			countNotSameBackCover += this.countIt('16-sided dice', '16面骰子', '16面骰子', this.SIXTEEN_ARRAY, enFullArray, zh_cnArray, zh_twArray, enBackCover, zh_cnBackCover, zh_twBackCover, CHARS, CHARS_NOT_SAME_BACK_COVER, countPerPage, BACK_COVERS);_x000D_		}_x000D__x000D_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9">
        <f t="shared" ref="N9:N11" ca="1" si="23">A9+OFFSET(N9,1,0)</f>
        <v>1984</v>
      </c>
      <c r="O9">
        <f t="shared" ca="1" si="9"/>
        <v>5</v>
      </c>
    </row>
    <row r="10" spans="1:15" x14ac:dyDescent="0.15">
      <c r="A10">
        <f t="shared" si="3"/>
        <v>128</v>
      </c>
      <c r="B10" t="s">
        <v>2564</v>
      </c>
      <c r="C10" s="22" t="str">
        <f t="shared" ca="1" si="17"/>
        <v xml:space="preserve">	/**_x000D_	 * &lt;en&gt;14-sided dice&lt;/en&gt;_x000D_	 * &lt;zh_cn&gt;14面骰子&lt;/zh_cn&gt;_x000D_	 * &lt;zh_tw&gt;14面骰子&lt;/zh_tw&gt;_x000D_	*/_x000D_	fourteen = 128,_x000D_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10" t="str">
        <f t="shared" si="18"/>
        <v>FOURTEEN</v>
      </c>
      <c r="E10" t="s">
        <v>2567</v>
      </c>
      <c r="F10" t="str">
        <f t="shared" si="19"/>
        <v>14-sided dice</v>
      </c>
      <c r="G10" t="str">
        <f t="shared" si="20"/>
        <v>14面骰子</v>
      </c>
      <c r="H10" s="22" t="str">
        <f t="shared" ca="1" si="1"/>
        <v xml:space="preserve">		const pokerKindI18nHtmlArray = [_x000D_		const pokerKindI18nHtmlArray = [_x000D_		const pokerKindI18nHtmlArray = [_x000D_		const pokerKindI18nHtmlArray = [_x000D__x000D_		];_x000D_		];_x000D_		];_x000D_		];</v>
      </c>
      <c r="I10" t="str">
        <f t="shared" ca="1" si="21"/>
        <v>DiceKind</v>
      </c>
      <c r="J10" s="22" t="str">
        <f t="shared" ca="1" si="22"/>
        <v xml:space="preserve">		if (		const pokerKindI18nHtmlArray = [_x000D_		const pokerKindI18nHtmlArray = [_x000D_		const pokerKindI18nHtmlArray = [_x000D_		const pokerKindI18nHtmlArray = [_x000D__x000D_		];_x000D_		];_x000D_		];_x000D_		];.fourteen === (		const pokerKindI18nHtmlArray = [_x000D_		const pokerKindI18nHtmlArray = [_x000D_		const pokerKindI18nHtmlArray = [_x000D_		const pokerKindI18nHtmlArray = [_x000D__x000D_		];_x000D_		];_x000D_		];_x000D_		];.fourteen &amp; pokerKind)) {_x000D_			enArray.push('fourteen');_x000D_			countNotSameBackCover += this.countIt('14-sided dice', '14面骰子', '14面骰子', this.FOURTEEN_ARRAY, enFullArray, zh_cnArray, zh_twArray, enBackCover, zh_cnBackCover, zh_twBackCover, CHARS, CHARS_NOT_SAME_BACK_COVER, countPerPage, BACK_COVERS);_x000D_		}_x000D__x000D_		if (		const pokerKindI18nHtmlArray = [_x000D_		const pokerKindI18nHtmlArray = [_x000D_		const pokerKindI18nHtmlArray = [_x000D__x000D_		];_x000D_		];_x000D_		];.sixteen === (		const pokerKindI18nHtmlArray = [_x000D_		const pokerKindI18nHtmlArray = [_x000D_		const pokerKindI18nHtmlArray = [_x000D__x000D_		];_x000D_		];_x000D_		];.sixteen &amp; pokerKind)) {_x000D_			enArray.push('sixteen');_x000D_			countNotSameBackCover += this.countIt('16-sided dice', '16面骰子', '16面骰子', this.SIXTEEN_ARRAY, enFullArray, zh_cnArray, zh_twArray, enBackCover, zh_cnBackCover, zh_twBackCover, CHARS, CHARS_NOT_SAME_BACK_COVER, countPerPage, BACK_COVERS);_x000D_		}_x000D__x000D_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10">
        <f t="shared" ca="1" si="23"/>
        <v>1920</v>
      </c>
      <c r="O10">
        <f t="shared" ca="1" si="9"/>
        <v>4</v>
      </c>
    </row>
    <row r="11" spans="1:15" x14ac:dyDescent="0.15">
      <c r="A11">
        <f t="shared" si="3"/>
        <v>256</v>
      </c>
      <c r="B11" t="s">
        <v>2565</v>
      </c>
      <c r="C11" s="22" t="str">
        <f t="shared" ca="1" si="17"/>
        <v xml:space="preserve">	/**_x000D_	 * &lt;en&gt;16-sided dice&lt;/en&gt;_x000D_	 * &lt;zh_cn&gt;16面骰子&lt;/zh_cn&gt;_x000D_	 * &lt;zh_tw&gt;16面骰子&lt;/zh_tw&gt;_x000D_	*/_x000D_	sixteen = 256,_x000D_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11" t="str">
        <f t="shared" si="18"/>
        <v>SIXTEEN</v>
      </c>
      <c r="E11" t="s">
        <v>2568</v>
      </c>
      <c r="F11" t="str">
        <f t="shared" si="19"/>
        <v>16-sided dice</v>
      </c>
      <c r="G11" t="str">
        <f t="shared" si="20"/>
        <v>16面骰子</v>
      </c>
      <c r="H11" s="22" t="str">
        <f t="shared" ca="1" si="1"/>
        <v xml:space="preserve">		const pokerKindI18nHtmlArray = [_x000D_		const pokerKindI18nHtmlArray = [_x000D_		const pokerKindI18nHtmlArray = [_x000D__x000D_		];_x000D_		];_x000D_		];</v>
      </c>
      <c r="I11" t="str">
        <f t="shared" ca="1" si="21"/>
        <v>DiceKind</v>
      </c>
      <c r="J11" s="22" t="str">
        <f t="shared" ca="1" si="22"/>
        <v xml:space="preserve">		if (		const pokerKindI18nHtmlArray = [_x000D_		const pokerKindI18nHtmlArray = [_x000D_		const pokerKindI18nHtmlArray = [_x000D__x000D_		];_x000D_		];_x000D_		];.sixteen === (		const pokerKindI18nHtmlArray = [_x000D_		const pokerKindI18nHtmlArray = [_x000D_		const pokerKindI18nHtmlArray = [_x000D__x000D_		];_x000D_		];_x000D_		];.sixteen &amp; pokerKind)) {_x000D_			enArray.push('sixteen');_x000D_			countNotSameBackCover += this.countIt('16-sided dice', '16面骰子', '16面骰子', this.SIXTEEN_ARRAY, enFullArray, zh_cnArray, zh_twArray, enBackCover, zh_cnBackCover, zh_twBackCover, CHARS, CHARS_NOT_SAME_BACK_COVER, countPerPage, BACK_COVERS);_x000D_		}_x000D__x000D_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11">
        <f t="shared" ca="1" si="23"/>
        <v>1792</v>
      </c>
      <c r="O11">
        <f t="shared" ca="1" si="9"/>
        <v>3</v>
      </c>
    </row>
    <row r="12" spans="1:15" x14ac:dyDescent="0.15">
      <c r="A12">
        <f t="shared" si="3"/>
        <v>512</v>
      </c>
      <c r="B12" t="s">
        <v>2570</v>
      </c>
      <c r="C12" s="22" t="str">
        <f t="shared" ref="C12" ca="1" si="24">IF(LEN(B12) = 0, "", CHAR(9) &amp; SUBSTITUTE(SUBSTITUTE(SUBSTITUTE(SUBSTITUTE($I$1, "~englishComment~", F12), "~chineseComment~", E12), "~traditionalComment~", G12),CHAR(10), CHAR(13) &amp; CHAR(9)) &amp; CHAR(13) &amp; REPT(CHAR(9), 1) &amp; B12 &amp;" = " &amp; A12 &amp;","&amp;IF(LEN(OFFSET(C12,1,0))=0,"",CHAR(13)&amp;OFFSET(C12,1,0)))</f>
        <v xml:space="preserve">	/**_x000D_	 * &lt;en&gt;26-sided dice&lt;/en&gt;_x000D_	 * &lt;zh_cn&gt;26面骰子&lt;/zh_cn&gt;_x000D_	 * &lt;zh_tw&gt;26面骰子&lt;/zh_tw&gt;_x000D_	*/_x000D_	twentySix = 512,_x000D_	/**_x000D_	 * &lt;en&gt;60-sided dice&lt;/en&gt;_x000D_	 * &lt;zh_cn&gt;60面骰子&lt;/zh_cn&gt;_x000D_	 * &lt;zh_tw&gt;60面骰子&lt;/zh_tw&gt;_x000D_	*/_x000D_	sixty = 1024,</v>
      </c>
      <c r="D12" t="str">
        <f t="shared" ref="D12" si="25">IF(0=LEN(B12), "",UPPER(SUBSTITUTE(SUBSTITUTE(SUBSTITUTE(SUBSTITUTE(SUBSTITUTE(SUBSTITUTE(SUBSTITUTE(SUBSTITUTE(SUBSTITUTE(SUBSTITUTE(SUBSTITUTE(SUBSTITUTE(SUBSTITUTE(SUBSTITUTE(SUBSTITUTE(SUBSTITUTE(SUBSTITUTE(SUBSTITUTE(SUBSTITUTE(SUBSTITUTE(SUBSTITUTE(SUBSTITUTE(SUBSTITUTE(SUBSTITUTE(SUBSTITUTE(SUBSTITUTE(B12, "A", "_A"), "B", "_B"), "C", "_C"), "D", "_D"), "E", "_E"), "F", "_F"), "G", "_G"), "H", "_H"), "I", "_I"), "J", "_J"), "K", "_K"), "L", "_L"), "M", "_M"), "N", "_N"), "O", "_O"), "P", "_P"), "Q", "_Q"), "R", "_R"), "S", "_S"), "T", "_T"), "U", "_U"), "V", "_V"), "W", "_W"), "X", "_X"), "Y", "_Y"), "Z", "_Z")))</f>
        <v>TWENTY_SIX</v>
      </c>
      <c r="E12" t="s">
        <v>2571</v>
      </c>
      <c r="F12" t="str">
        <f t="shared" ref="F12" si="26">SUBSTITUTE(E12,"面骰子", "-sided dice")</f>
        <v>26-sided dice</v>
      </c>
      <c r="G12" t="str">
        <f t="shared" ref="G12" si="27">E12</f>
        <v>26面骰子</v>
      </c>
      <c r="H12" s="22" t="str">
        <f t="shared" ca="1" si="1"/>
        <v xml:space="preserve">		const pokerKindI18nHtmlArray = [_x000D_		const pokerKindI18nHtmlArray = [_x000D__x000D_		];_x000D_		];</v>
      </c>
      <c r="I12" t="str">
        <f t="shared" ref="I12" ca="1" si="28">IF(A12 = 0, OFFSET(A12,-1, 0), OFFSET(I12,-1, 0))</f>
        <v>DiceKind</v>
      </c>
      <c r="J12" s="22" t="str">
        <f t="shared" ref="J12" ca="1" si="29">REPT(CHAR(9), 2) &amp; "if (" &amp; H12 &amp; "." &amp; B12 &amp; " === (" &amp; H12 &amp; "." &amp; B12 &amp; " &amp; pokerKind)) {"
 &amp; CHAR(13) &amp; REPT(CHAR(9), 3) &amp; "enArray.push('" &amp; B12 &amp; "');"
 &amp; CHAR(13) &amp; REPT(CHAR(9), 3) &amp; "countNotSameBackCover += this.countIt('" &amp; F12 &amp; "', '" &amp; E12 &amp; "', '" &amp; G12 &amp; "', this." &amp;D12 &amp; "_ARRAY, enFullArray, zh_cnArray, zh_twArray, enBackCover, zh_cnBackCover, zh_twBackCover, CHARS, CHARS_NOT_SAME_BACK_COVER, countPerPage, BACK_COVERS);"
 &amp; CHAR(13) &amp; REPT(CHAR(9), 2) &amp; "}"
&amp; CHAR(13)
&amp; CHAR(13) &amp; OFFSET(J12, 1, 0)</f>
        <v xml:space="preserve">		if (		const pokerKindI18nHtmlArray = [_x000D_		const pokerKindI18nHtmlArray = [_x000D__x000D_		];_x000D_		];.twentySix === (		const pokerKindI18nHtmlArray = [_x000D_		const pokerKindI18nHtmlArray = [_x000D__x000D_		];_x000D_		];.twentySix &amp; pokerKind)) {_x000D_			enArray.push('twentySix');_x000D_			countNotSameBackCover += this.countIt('26-sided dice', '26面骰子', '26面骰子', this.TWENTY_SIX_ARRAY, enFullArray, zh_cnArray, zh_twArray, enBackCover, zh_cnBackCover, zh_twBackCover, CHARS, CHARS_NOT_SAME_BACK_COVER, countPerPage, BACK_COVERS);_x000D_		}_x000D__x000D_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12">
        <f t="shared" ref="N12" ca="1" si="30">A12+OFFSET(N12,1,0)</f>
        <v>1536</v>
      </c>
      <c r="O12">
        <f t="shared" ca="1" si="9"/>
        <v>2</v>
      </c>
    </row>
    <row r="13" spans="1:15" x14ac:dyDescent="0.15">
      <c r="A13">
        <f t="shared" si="3"/>
        <v>1024</v>
      </c>
      <c r="B13" t="s">
        <v>2566</v>
      </c>
      <c r="C13" s="22" t="str">
        <f t="shared" ca="1" si="0"/>
        <v xml:space="preserve">	/**_x000D_	 * &lt;en&gt;60-sided dice&lt;/en&gt;_x000D_	 * &lt;zh_cn&gt;60面骰子&lt;/zh_cn&gt;_x000D_	 * &lt;zh_tw&gt;60面骰子&lt;/zh_tw&gt;_x000D_	*/_x000D_	sixty = 1024,</v>
      </c>
      <c r="D13" t="str">
        <f t="shared" si="4"/>
        <v>SIXTY</v>
      </c>
      <c r="E13" t="s">
        <v>2569</v>
      </c>
      <c r="F13" t="str">
        <f t="shared" si="5"/>
        <v>60-sided dice</v>
      </c>
      <c r="G13" t="str">
        <f t="shared" si="6"/>
        <v>60面骰子</v>
      </c>
      <c r="H13" s="22" t="str">
        <f t="shared" ca="1" si="1"/>
        <v xml:space="preserve">		const pokerKindI18nHtmlArray = [_x000D__x000D_		];</v>
      </c>
      <c r="I13" t="str">
        <f t="shared" ca="1" si="2"/>
        <v>DiceKind</v>
      </c>
      <c r="J13" s="22" t="str">
        <f t="shared" ca="1" si="7"/>
        <v xml:space="preserve">		if (		const pokerKindI18nHtmlArray = [_x000D__x000D_		];.sixty === (		const pokerKindI18nHtmlArray = [_x000D__x000D_		];.sixty &amp; pokerKind)) {_x000D_			enArray.push('sixty');_x000D_			countNotSameBackCover += this.countIt('60-sided dice', '60面骰子', '60面骰子', this.SIXTY_ARRAY, enFullArray, zh_cnArray, zh_twArray, enBackCover, zh_cnBackCover, zh_twBackCover, CHARS, CHARS_NOT_SAME_BACK_COVER, countPerPage, BACK_COVERS);_x000D_		}_x000D__x000D_</v>
      </c>
      <c r="N13">
        <f t="shared" ca="1" si="8"/>
        <v>1024</v>
      </c>
      <c r="O13">
        <f t="shared" ca="1" si="9"/>
        <v>1</v>
      </c>
    </row>
    <row r="15" spans="1:15" x14ac:dyDescent="0.15">
      <c r="A15" t="s">
        <v>2489</v>
      </c>
      <c r="C15" s="22" t="str">
        <f ca="1">"export interface " &amp; A15 &amp; " {" &amp; CHAR(13) &amp; OFFSET(C15, 1, 0) &amp; CHAR(13) &amp; "};"</f>
        <v>export interface DiceParameter {_x000D_	/**_x000D_	 * &lt;en&gt;Id&lt;/en&gt;_x000D_	 * &lt;zh_cn&gt;id&lt;/zh_cn&gt;_x000D_	 * &lt;zh_tw&gt;id&lt;/zh_tw&gt;_x000D_	*/_x000D_	id: string,_x000D__x000D_	/**_x000D_	 * &lt;en&gt;Dice Type&lt;/en&gt;_x000D_	 * &lt;zh_cn&gt;骰子类型&lt;/zh_cn&gt;_x000D_	 * &lt;zh_tw&gt;骰子類型&lt;/zh_tw&gt;_x000D_	*/_x000D_	diceKind: DiceKind,_x000D__x000D_	/**_x000D_	 * &lt;en&gt;Side Length&lt;/en&gt;_x000D_	 * &lt;zh_cn&gt;边长&lt;/zh_cn&gt;_x000D_	 * &lt;zh_tw&gt;邊長&lt;/zh_tw&gt;_x000D_	*/_x000D_	sideLength: number,_x000D__x000D_	/**_x000D_	 * &lt;en&gt;Contents of all sides&lt;/en&gt;_x000D_	 * &lt;zh_cn&gt;各面内容&lt;/zh_cn&gt;_x000D_	 * &lt;zh_tw&gt;各面內容&lt;/zh_tw&gt;_x000D_	*/_x000D_	contents: Array&lt;I18nable | string&gt;,_x000D__x000D_	/**_x000D_	 * &lt;en&gt;Outside Boundary Line Style&lt;/en&gt;_x000D_	 * &lt;zh_cn&gt;外边界线样式&lt;/zh_cn&gt;_x000D_	 * &lt;zh_tw&gt;外邊界線樣式&lt;/zh_tw&gt;_x000D_	*/_x000D_	outerLineStyle: string,_x000D__x000D_	/**_x000D_	 * &lt;en&gt;Interior Line Style&lt;/en&gt;_x000D_	 * &lt;zh_cn&gt;内部线样式&lt;/zh_cn&gt;_x000D_	 * &lt;zh_tw&gt;內部線樣式&lt;/zh_tw&gt;_x000D_	*/_x000D_	innerLineStyle: string,_x000D__x000D_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object,_x000D_};</v>
      </c>
      <c r="D15" s="14" t="str">
        <f ca="1">IF(LEN(C15) * (LEN(G15) + LEN(E15) + LEN(F15)) = 0, "", SUBSTITUTE(SUBSTITUTE(SUBSTITUTE($I$1, "~englishComment~", F15), "~chineseComment~", E15), "~traditionalComment~", G15) &amp; IF(LEN(TRIM(C15)) = 0, "", CHAR(13) &amp; C15))</f>
        <v>/**
 * &lt;en&gt;Dice Generation Parameters&lt;/en&gt;
 * &lt;zh_cn&gt;骰子生成参数&lt;/zh_cn&gt;
 * &lt;zh_tw&gt;骰子生成參數&lt;/zh_tw&gt;
*/_x000D_export interface DiceParameter {_x000D_	/**_x000D_	 * &lt;en&gt;Id&lt;/en&gt;_x000D_	 * &lt;zh_cn&gt;id&lt;/zh_cn&gt;_x000D_	 * &lt;zh_tw&gt;id&lt;/zh_tw&gt;_x000D_	*/_x000D_	id: string,_x000D__x000D_	/**_x000D_	 * &lt;en&gt;Dice Type&lt;/en&gt;_x000D_	 * &lt;zh_cn&gt;骰子类型&lt;/zh_cn&gt;_x000D_	 * &lt;zh_tw&gt;骰子類型&lt;/zh_tw&gt;_x000D_	*/_x000D_	diceKind: DiceKind,_x000D__x000D_	/**_x000D_	 * &lt;en&gt;Side Length&lt;/en&gt;_x000D_	 * &lt;zh_cn&gt;边长&lt;/zh_cn&gt;_x000D_	 * &lt;zh_tw&gt;邊長&lt;/zh_tw&gt;_x000D_	*/_x000D_	sideLength: number,_x000D__x000D_	/**_x000D_	 * &lt;en&gt;Contents of all sides&lt;/en&gt;_x000D_	 * &lt;zh_cn&gt;各面内容&lt;/zh_cn&gt;_x000D_	 * &lt;zh_tw&gt;各面內容&lt;/zh_tw&gt;_x000D_	*/_x000D_	contents: Array&lt;I18nable | string&gt;,_x000D__x000D_	/**_x000D_	 * &lt;en&gt;Outside Boundary Line Style&lt;/en&gt;_x000D_	 * &lt;zh_cn&gt;外边界线样式&lt;/zh_cn&gt;_x000D_	 * &lt;zh_tw&gt;外邊界線樣式&lt;/zh_tw&gt;_x000D_	*/_x000D_	outerLineStyle: string,_x000D__x000D_	/**_x000D_	 * &lt;en&gt;Interior Line Style&lt;/en&gt;_x000D_	 * &lt;zh_cn&gt;内部线样式&lt;/zh_cn&gt;_x000D_	 * &lt;zh_tw&gt;內部線樣式&lt;/zh_tw&gt;_x000D_	*/_x000D_	innerLineStyle: string,_x000D__x000D_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object,_x000D_};</v>
      </c>
      <c r="E15" s="13" t="s">
        <v>2490</v>
      </c>
      <c r="F15" s="13" t="s">
        <v>2491</v>
      </c>
      <c r="G15" s="13" t="s">
        <v>2492</v>
      </c>
      <c r="H15" s="13"/>
    </row>
    <row r="16" spans="1:15" x14ac:dyDescent="0.15">
      <c r="A16" t="s">
        <v>2493</v>
      </c>
      <c r="B16" t="s">
        <v>76</v>
      </c>
      <c r="C16" s="22" t="str">
        <f t="shared" ref="C16:C23" ca="1" si="31">IF(LEN(B16) = 0, "", CHAR(9) &amp; SUBSTITUTE(SUBSTITUTE(SUBSTITUTE(SUBSTITUTE($I$1, "~englishComment~", F16), "~chineseComment~", E16), "~traditionalComment~", G16),CHAR(10), CHAR(13) &amp; CHAR(9)) &amp; CHAR(13) &amp; REPT(CHAR(9), 1) &amp; B16 &amp; ": " &amp; A16 &amp;","&amp;IF(LEN(OFFSET(C16,1,0))=0,"",CHAR(13)&amp;CHAR(13)&amp;OFFSET(C16,1,0)))</f>
        <v xml:space="preserve">	/**_x000D_	 * &lt;en&gt;Id&lt;/en&gt;_x000D_	 * &lt;zh_cn&gt;id&lt;/zh_cn&gt;_x000D_	 * &lt;zh_tw&gt;id&lt;/zh_tw&gt;_x000D_	*/_x000D_	id: string,_x000D__x000D_	/**_x000D_	 * &lt;en&gt;Dice Type&lt;/en&gt;_x000D_	 * &lt;zh_cn&gt;骰子类型&lt;/zh_cn&gt;_x000D_	 * &lt;zh_tw&gt;骰子類型&lt;/zh_tw&gt;_x000D_	*/_x000D_	diceKind: DiceKind,_x000D__x000D_	/**_x000D_	 * &lt;en&gt;Side Length&lt;/en&gt;_x000D_	 * &lt;zh_cn&gt;边长&lt;/zh_cn&gt;_x000D_	 * &lt;zh_tw&gt;邊長&lt;/zh_tw&gt;_x000D_	*/_x000D_	sideLength: number,_x000D__x000D_	/**_x000D_	 * &lt;en&gt;Contents of all sides&lt;/en&gt;_x000D_	 * &lt;zh_cn&gt;各面内容&lt;/zh_cn&gt;_x000D_	 * &lt;zh_tw&gt;各面內容&lt;/zh_tw&gt;_x000D_	*/_x000D_	contents: Array&lt;I18nable | string&gt;,_x000D__x000D_	/**_x000D_	 * &lt;en&gt;Outside Boundary Line Style&lt;/en&gt;_x000D_	 * &lt;zh_cn&gt;外边界线样式&lt;/zh_cn&gt;_x000D_	 * &lt;zh_tw&gt;外邊界線樣式&lt;/zh_tw&gt;_x000D_	*/_x000D_	outerLineStyle: string,_x000D__x000D_	/**_x000D_	 * &lt;en&gt;Interior Line Style&lt;/en&gt;_x000D_	 * &lt;zh_cn&gt;内部线样式&lt;/zh_cn&gt;_x000D_	 * &lt;zh_tw&gt;內部線樣式&lt;/zh_tw&gt;_x000D_	*/_x000D_	innerLineStyle: string,_x000D__x000D_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</v>
      </c>
      <c r="E16" t="s">
        <v>76</v>
      </c>
      <c r="F16" t="s">
        <v>2494</v>
      </c>
      <c r="G16" t="s">
        <v>76</v>
      </c>
      <c r="H16" t="str">
        <f t="shared" ref="H16:H23" si="32">REPT(CHAR(9), 2) &amp; "this.appendTableHeadCell({ " &amp; "en: '" &amp; F16 &amp; "', " &amp; "zh_cn: '" &amp; E16 &amp; "', " &amp; "zh_tw: '" &amp; G16 &amp; "' });"</f>
        <v xml:space="preserve">		this.appendTableHeadCell({ en: 'Id', zh_cn: 'id', zh_tw: 'id' });</v>
      </c>
    </row>
    <row r="17" spans="1:8" x14ac:dyDescent="0.15">
      <c r="A17" t="str">
        <f>A1</f>
        <v>DiceKind</v>
      </c>
      <c r="B17" t="str">
        <f>LOWER(LEFT(A17,1)) &amp; RIGHT(A17, LEN(A17)-1)</f>
        <v>diceKind</v>
      </c>
      <c r="C17" s="22" t="str">
        <f t="shared" ca="1" si="31"/>
        <v xml:space="preserve">	/**_x000D_	 * &lt;en&gt;Dice Type&lt;/en&gt;_x000D_	 * &lt;zh_cn&gt;骰子类型&lt;/zh_cn&gt;_x000D_	 * &lt;zh_tw&gt;骰子類型&lt;/zh_tw&gt;_x000D_	*/_x000D_	diceKind: DiceKind,_x000D__x000D_	/**_x000D_	 * &lt;en&gt;Side Length&lt;/en&gt;_x000D_	 * &lt;zh_cn&gt;边长&lt;/zh_cn&gt;_x000D_	 * &lt;zh_tw&gt;邊長&lt;/zh_tw&gt;_x000D_	*/_x000D_	sideLength: number,_x000D__x000D_	/**_x000D_	 * &lt;en&gt;Contents of all sides&lt;/en&gt;_x000D_	 * &lt;zh_cn&gt;各面内容&lt;/zh_cn&gt;_x000D_	 * &lt;zh_tw&gt;各面內容&lt;/zh_tw&gt;_x000D_	*/_x000D_	contents: Array&lt;I18nable | string&gt;,_x000D__x000D_	/**_x000D_	 * &lt;en&gt;Outside Boundary Line Style&lt;/en&gt;_x000D_	 * &lt;zh_cn&gt;外边界线样式&lt;/zh_cn&gt;_x000D_	 * &lt;zh_tw&gt;外邊界線樣式&lt;/zh_tw&gt;_x000D_	*/_x000D_	outerLineStyle: string,_x000D__x000D_	/**_x000D_	 * &lt;en&gt;Interior Line Style&lt;/en&gt;_x000D_	 * &lt;zh_cn&gt;内部线样式&lt;/zh_cn&gt;_x000D_	 * &lt;zh_tw&gt;內部線樣式&lt;/zh_tw&gt;_x000D_	*/_x000D_	innerLineStyle: string,_x000D__x000D_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</v>
      </c>
      <c r="E17" t="str">
        <f>E1&amp;""</f>
        <v>骰子类型</v>
      </c>
      <c r="F17" t="str">
        <f>F1&amp;""</f>
        <v>Dice Type</v>
      </c>
      <c r="G17" t="str">
        <f>G1&amp;""</f>
        <v>骰子類型</v>
      </c>
      <c r="H17" t="str">
        <f t="shared" si="32"/>
        <v xml:space="preserve">		this.appendTableHeadCell({ en: 'Dice Type', zh_cn: '骰子类型', zh_tw: '骰子類型' });</v>
      </c>
    </row>
    <row r="18" spans="1:8" x14ac:dyDescent="0.15">
      <c r="A18" t="s">
        <v>2495</v>
      </c>
      <c r="B18" t="s">
        <v>2496</v>
      </c>
      <c r="C18" s="22" t="str">
        <f t="shared" ca="1" si="31"/>
        <v xml:space="preserve">	/**_x000D_	 * &lt;en&gt;Side Length&lt;/en&gt;_x000D_	 * &lt;zh_cn&gt;边长&lt;/zh_cn&gt;_x000D_	 * &lt;zh_tw&gt;邊長&lt;/zh_tw&gt;_x000D_	*/_x000D_	sideLength: number,_x000D__x000D_	/**_x000D_	 * &lt;en&gt;Contents of all sides&lt;/en&gt;_x000D_	 * &lt;zh_cn&gt;各面内容&lt;/zh_cn&gt;_x000D_	 * &lt;zh_tw&gt;各面內容&lt;/zh_tw&gt;_x000D_	*/_x000D_	contents: Array&lt;I18nable | string&gt;,_x000D__x000D_	/**_x000D_	 * &lt;en&gt;Outside Boundary Line Style&lt;/en&gt;_x000D_	 * &lt;zh_cn&gt;外边界线样式&lt;/zh_cn&gt;_x000D_	 * &lt;zh_tw&gt;外邊界線樣式&lt;/zh_tw&gt;_x000D_	*/_x000D_	outerLineStyle: string,_x000D__x000D_	/**_x000D_	 * &lt;en&gt;Interior Line Style&lt;/en&gt;_x000D_	 * &lt;zh_cn&gt;内部线样式&lt;/zh_cn&gt;_x000D_	 * &lt;zh_tw&gt;內部線樣式&lt;/zh_tw&gt;_x000D_	*/_x000D_	innerLineStyle: string,_x000D__x000D_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</v>
      </c>
      <c r="E18" t="s">
        <v>2497</v>
      </c>
      <c r="F18" t="s">
        <v>2498</v>
      </c>
      <c r="G18" t="s">
        <v>2499</v>
      </c>
      <c r="H18" t="str">
        <f t="shared" si="32"/>
        <v xml:space="preserve">		this.appendTableHeadCell({ en: 'Side Length', zh_cn: '边长', zh_tw: '邊長' });</v>
      </c>
    </row>
    <row r="19" spans="1:8" x14ac:dyDescent="0.15">
      <c r="A19" t="s">
        <v>2500</v>
      </c>
      <c r="B19" t="s">
        <v>2501</v>
      </c>
      <c r="C19" s="22" t="str">
        <f t="shared" ca="1" si="31"/>
        <v xml:space="preserve">	/**_x000D_	 * &lt;en&gt;Contents of all sides&lt;/en&gt;_x000D_	 * &lt;zh_cn&gt;各面内容&lt;/zh_cn&gt;_x000D_	 * &lt;zh_tw&gt;各面內容&lt;/zh_tw&gt;_x000D_	*/_x000D_	contents: Array&lt;I18nable | string&gt;,_x000D__x000D_	/**_x000D_	 * &lt;en&gt;Outside Boundary Line Style&lt;/en&gt;_x000D_	 * &lt;zh_cn&gt;外边界线样式&lt;/zh_cn&gt;_x000D_	 * &lt;zh_tw&gt;外邊界線樣式&lt;/zh_tw&gt;_x000D_	*/_x000D_	outerLineStyle: string,_x000D__x000D_	/**_x000D_	 * &lt;en&gt;Interior Line Style&lt;/en&gt;_x000D_	 * &lt;zh_cn&gt;内部线样式&lt;/zh_cn&gt;_x000D_	 * &lt;zh_tw&gt;內部線樣式&lt;/zh_tw&gt;_x000D_	*/_x000D_	innerLineStyle: string,_x000D__x000D_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</v>
      </c>
      <c r="E19" t="s">
        <v>2502</v>
      </c>
      <c r="F19" t="s">
        <v>2503</v>
      </c>
      <c r="G19" t="s">
        <v>2504</v>
      </c>
      <c r="H19" t="str">
        <f t="shared" si="32"/>
        <v xml:space="preserve">		this.appendTableHeadCell({ en: 'Contents of all sides', zh_cn: '各面内容', zh_tw: '各面內容' });</v>
      </c>
    </row>
    <row r="20" spans="1:8" x14ac:dyDescent="0.15">
      <c r="A20" t="s">
        <v>2493</v>
      </c>
      <c r="B20" t="s">
        <v>2505</v>
      </c>
      <c r="C20" s="22" t="str">
        <f t="shared" ca="1" si="31"/>
        <v xml:space="preserve">	/**_x000D_	 * &lt;en&gt;Outside Boundary Line Style&lt;/en&gt;_x000D_	 * &lt;zh_cn&gt;外边界线样式&lt;/zh_cn&gt;_x000D_	 * &lt;zh_tw&gt;外邊界線樣式&lt;/zh_tw&gt;_x000D_	*/_x000D_	outerLineStyle: string,_x000D__x000D_	/**_x000D_	 * &lt;en&gt;Interior Line Style&lt;/en&gt;_x000D_	 * &lt;zh_cn&gt;内部线样式&lt;/zh_cn&gt;_x000D_	 * &lt;zh_tw&gt;內部線樣式&lt;/zh_tw&gt;_x000D_	*/_x000D_	innerLineStyle: string,_x000D__x000D_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</v>
      </c>
      <c r="E20" t="s">
        <v>2506</v>
      </c>
      <c r="F20" t="s">
        <v>2507</v>
      </c>
      <c r="G20" t="s">
        <v>2508</v>
      </c>
      <c r="H20" t="str">
        <f t="shared" si="32"/>
        <v xml:space="preserve">		this.appendTableHeadCell({ en: 'Outside Boundary Line Style', zh_cn: '外边界线样式', zh_tw: '外邊界線樣式' });</v>
      </c>
    </row>
    <row r="21" spans="1:8" x14ac:dyDescent="0.15">
      <c r="A21" t="s">
        <v>2493</v>
      </c>
      <c r="B21" t="s">
        <v>2509</v>
      </c>
      <c r="C21" s="22" t="str">
        <f t="shared" ca="1" si="31"/>
        <v xml:space="preserve">	/**_x000D_	 * &lt;en&gt;Interior Line Style&lt;/en&gt;_x000D_	 * &lt;zh_cn&gt;内部线样式&lt;/zh_cn&gt;_x000D_	 * &lt;zh_tw&gt;內部線樣式&lt;/zh_tw&gt;_x000D_	*/_x000D_	innerLineStyle: string,_x000D__x000D_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</v>
      </c>
      <c r="E21" t="s">
        <v>2510</v>
      </c>
      <c r="F21" t="s">
        <v>2511</v>
      </c>
      <c r="G21" t="s">
        <v>2512</v>
      </c>
      <c r="H21" t="str">
        <f t="shared" si="32"/>
        <v xml:space="preserve">		this.appendTableHeadCell({ en: 'Interior Line Style', zh_cn: '内部线样式', zh_tw: '內部線樣式' });</v>
      </c>
    </row>
    <row r="22" spans="1:8" x14ac:dyDescent="0.15">
      <c r="A22" t="s">
        <v>2493</v>
      </c>
      <c r="B22" t="s">
        <v>2513</v>
      </c>
      <c r="C22" s="22" t="str">
        <f t="shared" ca="1" si="31"/>
        <v xml:space="preserve">	/**_x000D_	 * &lt;en&gt;Text Style&lt;/en&gt;_x000D_	 * &lt;zh_cn&gt;文本样式&lt;/zh_cn&gt;_x000D_	 * &lt;zh_tw&gt;文字樣式&lt;/zh_tw&gt;_x000D_	*/_x000D_	textStyle: string,_x000D__x000D_	/**_x000D_	 * &lt;en&gt;Other parameters&lt;/en&gt;_x000D_	 * &lt;zh_cn&gt;其它参数&lt;/zh_cn&gt;_x000D_	 * &lt;zh_tw&gt;其它參數&lt;/zh_tw&gt;_x000D_	*/_x000D_	options: object,</v>
      </c>
      <c r="E22" t="s">
        <v>2514</v>
      </c>
      <c r="F22" t="s">
        <v>2515</v>
      </c>
      <c r="G22" t="s">
        <v>2516</v>
      </c>
      <c r="H22" t="str">
        <f t="shared" si="32"/>
        <v xml:space="preserve">		this.appendTableHeadCell({ en: 'Text Style', zh_cn: '文本样式', zh_tw: '文字樣式' });</v>
      </c>
    </row>
    <row r="23" spans="1:8" x14ac:dyDescent="0.15">
      <c r="A23" t="s">
        <v>2517</v>
      </c>
      <c r="B23" t="s">
        <v>2518</v>
      </c>
      <c r="C23" s="22" t="str">
        <f t="shared" ca="1" si="31"/>
        <v xml:space="preserve">	/**_x000D_	 * &lt;en&gt;Other parameters&lt;/en&gt;_x000D_	 * &lt;zh_cn&gt;其它参数&lt;/zh_cn&gt;_x000D_	 * &lt;zh_tw&gt;其它參數&lt;/zh_tw&gt;_x000D_	*/_x000D_	options: object,</v>
      </c>
      <c r="E23" t="s">
        <v>2519</v>
      </c>
      <c r="F23" t="s">
        <v>2520</v>
      </c>
      <c r="G23" t="s">
        <v>2521</v>
      </c>
      <c r="H23" t="str">
        <f t="shared" si="32"/>
        <v xml:space="preserve">		this.appendTableHeadCell({ en: 'Other parameters', zh_cn: '其它参数', zh_tw: '其它參數' });</v>
      </c>
    </row>
    <row r="25" spans="1:8" x14ac:dyDescent="0.15">
      <c r="A25" t="s">
        <v>2522</v>
      </c>
      <c r="C25" s="22" t="str">
        <f ca="1">"export interface " &amp; A25 &amp; " {" &amp; CHAR(13) &amp; OFFSET(C25, 1, 0) &amp; CHAR(13) &amp; "};"</f>
        <v>export interface DiceResult {_x000D_	/**_x000D_	 * &lt;en&gt;Svg Element Id&lt;/en&gt;_x000D_	 * &lt;zh_cn&gt;svg元素编号&lt;/zh_cn&gt;_x000D_	 * &lt;zh_tw&gt;svg元素編號&lt;/zh_tw&gt;_x000D_	*/_x000D_	id: string,_x000D__x000D_	/**_x000D_	 * &lt;en&gt;Svg Element&lt;/en&gt;_x000D_	 * &lt;zh_cn&gt;svg元素&lt;/zh_cn&gt;_x000D_	 * &lt;zh_tw&gt;svg元素&lt;/zh_tw&gt;_x000D_	*/_x000D_	svg: SVGElement,_x000D__x000D_	/**_x000D_	 * &lt;en&gt;css&lt;/en&gt;_x000D_	 * &lt;zh_cn&gt;样式表&lt;/zh_cn&gt;_x000D_	 * &lt;zh_tw&gt;樣式表&lt;/zh_tw&gt;_x000D_	*/_x000D_	css: string,_x000D_};</v>
      </c>
      <c r="D25" s="14" t="str">
        <f ca="1">IF(LEN(C25) * (LEN(G25) + LEN(E25) + LEN(F25)) = 0, "", SUBSTITUTE(SUBSTITUTE(SUBSTITUTE($I$1, "~englishComment~", F25), "~chineseComment~", E25), "~traditionalComment~", G25) &amp; IF(LEN(TRIM(C25)) = 0, "", CHAR(13) &amp; C25))</f>
        <v>/**
 * &lt;en&gt;Dice Generation Result&lt;/en&gt;
 * &lt;zh_cn&gt;骰子生成结果&lt;/zh_cn&gt;
 * &lt;zh_tw&gt;骰子生成結果&lt;/zh_tw&gt;
*/_x000D_export interface DiceResult {_x000D_	/**_x000D_	 * &lt;en&gt;Svg Element Id&lt;/en&gt;_x000D_	 * &lt;zh_cn&gt;svg元素编号&lt;/zh_cn&gt;_x000D_	 * &lt;zh_tw&gt;svg元素編號&lt;/zh_tw&gt;_x000D_	*/_x000D_	id: string,_x000D__x000D_	/**_x000D_	 * &lt;en&gt;Svg Element&lt;/en&gt;_x000D_	 * &lt;zh_cn&gt;svg元素&lt;/zh_cn&gt;_x000D_	 * &lt;zh_tw&gt;svg元素&lt;/zh_tw&gt;_x000D_	*/_x000D_	svg: SVGElement,_x000D__x000D_	/**_x000D_	 * &lt;en&gt;css&lt;/en&gt;_x000D_	 * &lt;zh_cn&gt;样式表&lt;/zh_cn&gt;_x000D_	 * &lt;zh_tw&gt;樣式表&lt;/zh_tw&gt;_x000D_	*/_x000D_	css: string,_x000D_};</v>
      </c>
      <c r="E25" s="13" t="s">
        <v>2523</v>
      </c>
      <c r="F25" s="13" t="s">
        <v>2524</v>
      </c>
      <c r="G25" s="13" t="s">
        <v>2525</v>
      </c>
      <c r="H25" s="13"/>
    </row>
    <row r="26" spans="1:8" x14ac:dyDescent="0.15">
      <c r="A26" t="s">
        <v>2493</v>
      </c>
      <c r="B26" t="s">
        <v>76</v>
      </c>
      <c r="C26" s="22" t="str">
        <f ca="1">IF(LEN(B26) = 0, "", CHAR(9) &amp; SUBSTITUTE(SUBSTITUTE(SUBSTITUTE(SUBSTITUTE($I$1, "~englishComment~", F26), "~chineseComment~", E26), "~traditionalComment~", G26),CHAR(10), CHAR(13) &amp; CHAR(9)) &amp; CHAR(13) &amp; REPT(CHAR(9), 1) &amp; B26 &amp; ": " &amp; A26 &amp;","&amp;IF(LEN(OFFSET(C26,1,0))=0,"",CHAR(13)&amp;CHAR(13)&amp;OFFSET(C26,1,0)))</f>
        <v xml:space="preserve">	/**_x000D_	 * &lt;en&gt;Svg Element Id&lt;/en&gt;_x000D_	 * &lt;zh_cn&gt;svg元素编号&lt;/zh_cn&gt;_x000D_	 * &lt;zh_tw&gt;svg元素編號&lt;/zh_tw&gt;_x000D_	*/_x000D_	id: string,_x000D__x000D_	/**_x000D_	 * &lt;en&gt;Svg Element&lt;/en&gt;_x000D_	 * &lt;zh_cn&gt;svg元素&lt;/zh_cn&gt;_x000D_	 * &lt;zh_tw&gt;svg元素&lt;/zh_tw&gt;_x000D_	*/_x000D_	svg: SVGElement,_x000D__x000D_	/**_x000D_	 * &lt;en&gt;css&lt;/en&gt;_x000D_	 * &lt;zh_cn&gt;样式表&lt;/zh_cn&gt;_x000D_	 * &lt;zh_tw&gt;樣式表&lt;/zh_tw&gt;_x000D_	*/_x000D_	css: string,</v>
      </c>
      <c r="E26" t="s">
        <v>2526</v>
      </c>
      <c r="F26" t="s">
        <v>2527</v>
      </c>
      <c r="G26" t="s">
        <v>2528</v>
      </c>
    </row>
    <row r="27" spans="1:8" x14ac:dyDescent="0.15">
      <c r="A27" t="s">
        <v>2529</v>
      </c>
      <c r="B27" t="s">
        <v>2530</v>
      </c>
      <c r="C27" s="22" t="str">
        <f ca="1">IF(LEN(B27) = 0, "", CHAR(9) &amp; SUBSTITUTE(SUBSTITUTE(SUBSTITUTE(SUBSTITUTE($I$1, "~englishComment~", F27), "~chineseComment~", E27), "~traditionalComment~", G27),CHAR(10), CHAR(13) &amp; CHAR(9)) &amp; CHAR(13) &amp; REPT(CHAR(9), 1) &amp; B27 &amp; ": " &amp; A27 &amp;","&amp;IF(LEN(OFFSET(C27,1,0))=0,"",CHAR(13)&amp;CHAR(13)&amp;OFFSET(C27,1,0)))</f>
        <v xml:space="preserve">	/**_x000D_	 * &lt;en&gt;Svg Element&lt;/en&gt;_x000D_	 * &lt;zh_cn&gt;svg元素&lt;/zh_cn&gt;_x000D_	 * &lt;zh_tw&gt;svg元素&lt;/zh_tw&gt;_x000D_	*/_x000D_	svg: SVGElement,_x000D__x000D_	/**_x000D_	 * &lt;en&gt;css&lt;/en&gt;_x000D_	 * &lt;zh_cn&gt;样式表&lt;/zh_cn&gt;_x000D_	 * &lt;zh_tw&gt;樣式表&lt;/zh_tw&gt;_x000D_	*/_x000D_	css: string,</v>
      </c>
      <c r="E27" t="s">
        <v>2531</v>
      </c>
      <c r="F27" t="s">
        <v>2532</v>
      </c>
      <c r="G27" t="s">
        <v>2531</v>
      </c>
    </row>
    <row r="28" spans="1:8" x14ac:dyDescent="0.15">
      <c r="A28" t="s">
        <v>2493</v>
      </c>
      <c r="B28" t="s">
        <v>6</v>
      </c>
      <c r="C28" s="22" t="str">
        <f ca="1">IF(LEN(B28) = 0, "", CHAR(9) &amp; SUBSTITUTE(SUBSTITUTE(SUBSTITUTE(SUBSTITUTE($I$1, "~englishComment~", F28), "~chineseComment~", E28), "~traditionalComment~", G28),CHAR(10), CHAR(13) &amp; CHAR(9)) &amp; CHAR(13) &amp; REPT(CHAR(9), 1) &amp; B28 &amp; ": " &amp; A28 &amp;","&amp;IF(LEN(OFFSET(C28,1,0))=0,"",CHAR(13)&amp;CHAR(13)&amp;OFFSET(C28,1,0)))</f>
        <v xml:space="preserve">	/**_x000D_	 * &lt;en&gt;css&lt;/en&gt;_x000D_	 * &lt;zh_cn&gt;样式表&lt;/zh_cn&gt;_x000D_	 * &lt;zh_tw&gt;樣式表&lt;/zh_tw&gt;_x000D_	*/_x000D_	css: string,</v>
      </c>
      <c r="E28" t="s">
        <v>2533</v>
      </c>
      <c r="F28" t="s">
        <v>6</v>
      </c>
      <c r="G28" t="s">
        <v>2534</v>
      </c>
    </row>
  </sheetData>
  <phoneticPr fontId="11" type="noConversion"/>
  <pageMargins left="0.7" right="0.7" top="0.75" bottom="0.75" header="0.511811023622047" footer="0.511811023622047"/>
  <pageSetup paperSize="9" orientation="portrait" horizontalDpi="300" verticalDpi="30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FFC000"/>
  </sheetPr>
  <dimension ref="A2:F13"/>
  <sheetViews>
    <sheetView zoomScaleNormal="100" workbookViewId="0">
      <selection activeCell="N32" sqref="N32"/>
    </sheetView>
  </sheetViews>
  <sheetFormatPr defaultColWidth="8.625" defaultRowHeight="10.8" x14ac:dyDescent="0.15"/>
  <cols>
    <col min="1" max="1" width="10.5" customWidth="1"/>
    <col min="3" max="3" width="5.5" customWidth="1"/>
  </cols>
  <sheetData>
    <row r="2" spans="1:6" x14ac:dyDescent="0.15">
      <c r="A2" t="s">
        <v>2535</v>
      </c>
      <c r="B2" t="s">
        <v>2536</v>
      </c>
      <c r="C2" t="s">
        <v>2537</v>
      </c>
      <c r="D2" t="str">
        <f t="shared" ref="D2:D13" ca="1" si="0">IF(ROW()=2,"[","")&amp;"'"&amp;A2&amp;"'"&amp;IF(0=LEN(OFFSET(A2,1,0)),"",", "&amp;OFFSET(D2,1,0)&amp;IF(ROW()=2,"]",""))</f>
        <v>['January', 'February', 'March', 'April', 'May', 'June', 'July', 'August', 'September', 'October', 'November', 'December']</v>
      </c>
      <c r="E2" t="str">
        <f t="shared" ref="E2:E13" ca="1" si="1">IF(ROW()=2,"[","")&amp;"'"&amp;B2&amp;"'"&amp;IF(0=LEN(OFFSET(B2,1,0)),"",", "&amp;OFFSET(E2,1,0)&amp;IF(ROW()=2,"]",""))</f>
        <v>['一月', '二月', '三月', '四月', '五月', '六月', '七月', '八月', '九月', '十月', '十一月', '十二月']</v>
      </c>
      <c r="F2" t="str">
        <f t="shared" ref="F2:F13" ca="1" si="2">IF(ROW()=2,"[","")&amp;"'"&amp;C2&amp;"'"&amp;IF(0=LEN(OFFSET(C2,1,0)),"",", "&amp;OFFSET(F2,1,0)&amp;IF(ROW()=2,"]",""))</f>
        <v>['Jan.', 'Feb.', 'Mar.', 'Apr.', 'May.', 'Jun.', 'Jul.', 'Aug.', 'Sep.', 'Oct.', 'Nov.', 'Dec.']</v>
      </c>
    </row>
    <row r="3" spans="1:6" x14ac:dyDescent="0.15">
      <c r="A3" t="s">
        <v>2538</v>
      </c>
      <c r="B3" t="s">
        <v>2539</v>
      </c>
      <c r="C3" t="s">
        <v>2540</v>
      </c>
      <c r="D3" t="str">
        <f t="shared" ca="1" si="0"/>
        <v>'February', 'March', 'April', 'May', 'June', 'July', 'August', 'September', 'October', 'November', 'December'</v>
      </c>
      <c r="E3" t="str">
        <f t="shared" ca="1" si="1"/>
        <v>'二月', '三月', '四月', '五月', '六月', '七月', '八月', '九月', '十月', '十一月', '十二月'</v>
      </c>
      <c r="F3" t="str">
        <f t="shared" ca="1" si="2"/>
        <v>'Feb.', 'Mar.', 'Apr.', 'May.', 'Jun.', 'Jul.', 'Aug.', 'Sep.', 'Oct.', 'Nov.', 'Dec.'</v>
      </c>
    </row>
    <row r="4" spans="1:6" x14ac:dyDescent="0.15">
      <c r="A4" t="s">
        <v>2541</v>
      </c>
      <c r="B4" t="s">
        <v>2542</v>
      </c>
      <c r="C4" t="s">
        <v>2543</v>
      </c>
      <c r="D4" t="str">
        <f t="shared" ca="1" si="0"/>
        <v>'March', 'April', 'May', 'June', 'July', 'August', 'September', 'October', 'November', 'December'</v>
      </c>
      <c r="E4" t="str">
        <f t="shared" ca="1" si="1"/>
        <v>'三月', '四月', '五月', '六月', '七月', '八月', '九月', '十月', '十一月', '十二月'</v>
      </c>
      <c r="F4" t="str">
        <f t="shared" ca="1" si="2"/>
        <v>'Mar.', 'Apr.', 'May.', 'Jun.', 'Jul.', 'Aug.', 'Sep.', 'Oct.', 'Nov.', 'Dec.'</v>
      </c>
    </row>
    <row r="5" spans="1:6" x14ac:dyDescent="0.15">
      <c r="A5" t="s">
        <v>2544</v>
      </c>
      <c r="B5" t="s">
        <v>2545</v>
      </c>
      <c r="C5" t="str">
        <f t="shared" ref="C5:C13" si="3">LEFT(A5,3) &amp; "."</f>
        <v>Apr.</v>
      </c>
      <c r="D5" t="str">
        <f t="shared" ca="1" si="0"/>
        <v>'April', 'May', 'June', 'July', 'August', 'September', 'October', 'November', 'December'</v>
      </c>
      <c r="E5" t="str">
        <f t="shared" ca="1" si="1"/>
        <v>'四月', '五月', '六月', '七月', '八月', '九月', '十月', '十一月', '十二月'</v>
      </c>
      <c r="F5" t="str">
        <f t="shared" ca="1" si="2"/>
        <v>'Apr.', 'May.', 'Jun.', 'Jul.', 'Aug.', 'Sep.', 'Oct.', 'Nov.', 'Dec.'</v>
      </c>
    </row>
    <row r="6" spans="1:6" x14ac:dyDescent="0.15">
      <c r="A6" t="s">
        <v>2546</v>
      </c>
      <c r="B6" t="s">
        <v>2547</v>
      </c>
      <c r="C6" t="str">
        <f t="shared" si="3"/>
        <v>May.</v>
      </c>
      <c r="D6" t="str">
        <f t="shared" ca="1" si="0"/>
        <v>'May', 'June', 'July', 'August', 'September', 'October', 'November', 'December'</v>
      </c>
      <c r="E6" t="str">
        <f t="shared" ca="1" si="1"/>
        <v>'五月', '六月', '七月', '八月', '九月', '十月', '十一月', '十二月'</v>
      </c>
      <c r="F6" t="str">
        <f t="shared" ca="1" si="2"/>
        <v>'May.', 'Jun.', 'Jul.', 'Aug.', 'Sep.', 'Oct.', 'Nov.', 'Dec.'</v>
      </c>
    </row>
    <row r="7" spans="1:6" x14ac:dyDescent="0.15">
      <c r="A7" t="s">
        <v>2548</v>
      </c>
      <c r="B7" t="s">
        <v>2549</v>
      </c>
      <c r="C7" t="str">
        <f t="shared" si="3"/>
        <v>Jun.</v>
      </c>
      <c r="D7" t="str">
        <f t="shared" ca="1" si="0"/>
        <v>'June', 'July', 'August', 'September', 'October', 'November', 'December'</v>
      </c>
      <c r="E7" t="str">
        <f t="shared" ca="1" si="1"/>
        <v>'六月', '七月', '八月', '九月', '十月', '十一月', '十二月'</v>
      </c>
      <c r="F7" t="str">
        <f t="shared" ca="1" si="2"/>
        <v>'Jun.', 'Jul.', 'Aug.', 'Sep.', 'Oct.', 'Nov.', 'Dec.'</v>
      </c>
    </row>
    <row r="8" spans="1:6" x14ac:dyDescent="0.15">
      <c r="A8" t="s">
        <v>2550</v>
      </c>
      <c r="B8" t="s">
        <v>2551</v>
      </c>
      <c r="C8" t="str">
        <f t="shared" si="3"/>
        <v>Jul.</v>
      </c>
      <c r="D8" t="str">
        <f t="shared" ca="1" si="0"/>
        <v>'July', 'August', 'September', 'October', 'November', 'December'</v>
      </c>
      <c r="E8" t="str">
        <f t="shared" ca="1" si="1"/>
        <v>'七月', '八月', '九月', '十月', '十一月', '十二月'</v>
      </c>
      <c r="F8" t="str">
        <f t="shared" ca="1" si="2"/>
        <v>'Jul.', 'Aug.', 'Sep.', 'Oct.', 'Nov.', 'Dec.'</v>
      </c>
    </row>
    <row r="9" spans="1:6" x14ac:dyDescent="0.15">
      <c r="A9" t="s">
        <v>2552</v>
      </c>
      <c r="B9" t="s">
        <v>2553</v>
      </c>
      <c r="C9" t="str">
        <f t="shared" si="3"/>
        <v>Aug.</v>
      </c>
      <c r="D9" t="str">
        <f t="shared" ca="1" si="0"/>
        <v>'August', 'September', 'October', 'November', 'December'</v>
      </c>
      <c r="E9" t="str">
        <f t="shared" ca="1" si="1"/>
        <v>'八月', '九月', '十月', '十一月', '十二月'</v>
      </c>
      <c r="F9" t="str">
        <f t="shared" ca="1" si="2"/>
        <v>'Aug.', 'Sep.', 'Oct.', 'Nov.', 'Dec.'</v>
      </c>
    </row>
    <row r="10" spans="1:6" x14ac:dyDescent="0.15">
      <c r="A10" t="s">
        <v>2554</v>
      </c>
      <c r="B10" t="s">
        <v>2555</v>
      </c>
      <c r="C10" t="str">
        <f t="shared" si="3"/>
        <v>Sep.</v>
      </c>
      <c r="D10" t="str">
        <f t="shared" ca="1" si="0"/>
        <v>'September', 'October', 'November', 'December'</v>
      </c>
      <c r="E10" t="str">
        <f t="shared" ca="1" si="1"/>
        <v>'九月', '十月', '十一月', '十二月'</v>
      </c>
      <c r="F10" t="str">
        <f t="shared" ca="1" si="2"/>
        <v>'Sep.', 'Oct.', 'Nov.', 'Dec.'</v>
      </c>
    </row>
    <row r="11" spans="1:6" x14ac:dyDescent="0.15">
      <c r="A11" t="s">
        <v>2556</v>
      </c>
      <c r="B11" t="s">
        <v>2557</v>
      </c>
      <c r="C11" t="str">
        <f t="shared" si="3"/>
        <v>Oct.</v>
      </c>
      <c r="D11" t="str">
        <f t="shared" ca="1" si="0"/>
        <v>'October', 'November', 'December'</v>
      </c>
      <c r="E11" t="str">
        <f t="shared" ca="1" si="1"/>
        <v>'十月', '十一月', '十二月'</v>
      </c>
      <c r="F11" t="str">
        <f t="shared" ca="1" si="2"/>
        <v>'Oct.', 'Nov.', 'Dec.'</v>
      </c>
    </row>
    <row r="12" spans="1:6" x14ac:dyDescent="0.15">
      <c r="A12" t="s">
        <v>2558</v>
      </c>
      <c r="B12" t="s">
        <v>2559</v>
      </c>
      <c r="C12" t="str">
        <f t="shared" si="3"/>
        <v>Nov.</v>
      </c>
      <c r="D12" t="str">
        <f t="shared" ca="1" si="0"/>
        <v>'November', 'December'</v>
      </c>
      <c r="E12" t="str">
        <f t="shared" ca="1" si="1"/>
        <v>'十一月', '十二月'</v>
      </c>
      <c r="F12" t="str">
        <f t="shared" ca="1" si="2"/>
        <v>'Nov.', 'Dec.'</v>
      </c>
    </row>
    <row r="13" spans="1:6" x14ac:dyDescent="0.15">
      <c r="A13" t="s">
        <v>2560</v>
      </c>
      <c r="B13" t="s">
        <v>2561</v>
      </c>
      <c r="C13" t="str">
        <f t="shared" si="3"/>
        <v>Dec.</v>
      </c>
      <c r="D13" t="str">
        <f t="shared" ca="1" si="0"/>
        <v>'December'</v>
      </c>
      <c r="E13" t="str">
        <f t="shared" ca="1" si="1"/>
        <v>'十二月'</v>
      </c>
      <c r="F13" t="str">
        <f t="shared" ca="1" si="2"/>
        <v>'Dec.'</v>
      </c>
    </row>
  </sheetData>
  <phoneticPr fontId="11" type="noConversion"/>
  <pageMargins left="0.7" right="0.7" top="0.75" bottom="0.75" header="0.511811023622047" footer="0.511811023622047"/>
  <pageSetup orientation="portrait" horizontalDpi="300" verticalDpi="30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FF00"/>
  </sheetPr>
  <dimension ref="A1:E23"/>
  <sheetViews>
    <sheetView zoomScaleNormal="100" workbookViewId="0">
      <selection activeCell="E29" sqref="E29"/>
    </sheetView>
  </sheetViews>
  <sheetFormatPr defaultColWidth="8.625" defaultRowHeight="10.8" x14ac:dyDescent="0.15"/>
  <cols>
    <col min="1" max="1" width="4.5" customWidth="1"/>
    <col min="2" max="2" width="6.5" customWidth="1"/>
    <col min="3" max="3" width="12.75" customWidth="1"/>
    <col min="4" max="4" width="3.5" customWidth="1"/>
    <col min="5" max="5" width="106" customWidth="1"/>
  </cols>
  <sheetData>
    <row r="1" spans="1:5" x14ac:dyDescent="0.15">
      <c r="A1">
        <v>0</v>
      </c>
      <c r="B1">
        <v>27.5</v>
      </c>
      <c r="C1">
        <f>25*0.6</f>
        <v>15</v>
      </c>
      <c r="D1">
        <v>0</v>
      </c>
      <c r="E1" t="str">
        <f>REPT(CHAR(9), 5) &amp; "this.setSvgTextInfo(infos[" &amp; D1 &amp; "], SIDE_LENGTH * " &amp; B1 &amp; IF(B1 = INT(B1), ".0", "") &amp; " / 25, SIDE_LENGTH * " &amp; C1 &amp; IF(C1 = INT(C1), ".0", "") &amp; " / 25, 0);"</f>
        <v xml:space="preserve">					this.setSvgTextInfo(infos[0], SIDE_LENGTH * 27.5 / 25, SIDE_LENGTH * 15.0 / 25, 0);</v>
      </c>
    </row>
    <row r="2" spans="1:5" x14ac:dyDescent="0.15">
      <c r="A2">
        <f>A1</f>
        <v>0</v>
      </c>
      <c r="B2">
        <f>B1+25</f>
        <v>52.5</v>
      </c>
      <c r="C2">
        <f>C1</f>
        <v>15</v>
      </c>
      <c r="D2">
        <f>D1+1</f>
        <v>1</v>
      </c>
      <c r="E2" t="str">
        <f>REPT(CHAR(9), 5) &amp; "this.setSvgTextInfo(infos[" &amp; D2 &amp; "], SIDE_LENGTH * " &amp; B2 &amp; IF(B2 = INT(B2), ".0", "") &amp; " / 25, SIDE_LENGTH * " &amp; C2 &amp; IF(C2 = INT(C2), ".0", "") &amp; " / 25, 0);"</f>
        <v xml:space="preserve">					this.setSvgTextInfo(infos[1], SIDE_LENGTH * 52.5 / 25, SIDE_LENGTH * 15.0 / 25, 0);</v>
      </c>
    </row>
    <row r="3" spans="1:5" x14ac:dyDescent="0.15">
      <c r="A3">
        <f>A2</f>
        <v>0</v>
      </c>
      <c r="B3">
        <f>B2+25</f>
        <v>77.5</v>
      </c>
      <c r="C3">
        <f>C2</f>
        <v>15</v>
      </c>
      <c r="D3">
        <f>D2+1</f>
        <v>2</v>
      </c>
      <c r="E3" t="str">
        <f>REPT(CHAR(9), 5) &amp; "this.setSvgTextInfo(infos[" &amp; D3 &amp; "], SIDE_LENGTH * " &amp; B3 &amp; IF(B3 = INT(B3), ".0", "") &amp; " / 25, SIDE_LENGTH * " &amp; C3 &amp; IF(C3 = INT(C3), ".0", "") &amp; " / 25, 0);"</f>
        <v xml:space="preserve">					this.setSvgTextInfo(infos[2], SIDE_LENGTH * 77.5 / 25, SIDE_LENGTH * 15.0 / 25, 0);</v>
      </c>
    </row>
    <row r="4" spans="1:5" x14ac:dyDescent="0.15">
      <c r="A4">
        <f>A3</f>
        <v>0</v>
      </c>
      <c r="B4">
        <f>B3+25</f>
        <v>102.5</v>
      </c>
      <c r="C4">
        <f>C3</f>
        <v>15</v>
      </c>
      <c r="D4">
        <f>D3+1</f>
        <v>3</v>
      </c>
      <c r="E4" t="str">
        <f>REPT(CHAR(9), 5) &amp; "this.setSvgTextInfo(infos[" &amp; D4 &amp; "], SIDE_LENGTH * " &amp; B4 &amp; IF(B4 = INT(B4), ".0", "") &amp; " / 25, SIDE_LENGTH * " &amp; C4 &amp; IF(C4 = INT(C4), ".0", "") &amp; " / 25, 0);"</f>
        <v xml:space="preserve">					this.setSvgTextInfo(infos[3], SIDE_LENGTH * 102.5 / 25, SIDE_LENGTH * 15.0 / 25, 0);</v>
      </c>
    </row>
    <row r="5" spans="1:5" x14ac:dyDescent="0.15">
      <c r="A5">
        <f>A4</f>
        <v>0</v>
      </c>
      <c r="B5">
        <f>B4+25</f>
        <v>127.5</v>
      </c>
      <c r="C5">
        <f>C4</f>
        <v>15</v>
      </c>
      <c r="D5">
        <f>D4+1</f>
        <v>4</v>
      </c>
      <c r="E5" t="str">
        <f>REPT(CHAR(9), 5) &amp; "this.setSvgTextInfo(infos[" &amp; D5 &amp; "], SIDE_LENGTH * " &amp; B5 &amp; IF(B5 = INT(B5), ".0", "") &amp; " / 25, SIDE_LENGTH * " &amp; C5 &amp; IF(C5 = INT(C5), ".0", "") &amp; " / 25, 0);"</f>
        <v xml:space="preserve">					this.setSvgTextInfo(infos[4], SIDE_LENGTH * 127.5 / 25, SIDE_LENGTH * 15.0 / 25, 0);</v>
      </c>
    </row>
    <row r="7" spans="1:5" x14ac:dyDescent="0.15">
      <c r="A7">
        <v>0</v>
      </c>
      <c r="B7">
        <f>B1-25*COS(60/180*PI())</f>
        <v>14.999999999999996</v>
      </c>
      <c r="C7">
        <f>C1+SIN(60/180*PI())*25</f>
        <v>36.650635094610962</v>
      </c>
      <c r="D7">
        <v>5</v>
      </c>
      <c r="E7" t="str">
        <f>REPT(CHAR(9), 5) &amp; "this.setSvgTextInfo(infos[" &amp; D7 &amp; "], SIDE_LENGTH * " &amp; B7 &amp; IF(B7 = INT(B7), ".0", "") &amp; " / 25, SIDE_LENGTH * " &amp; C7 &amp; IF(C7 = INT(C7), ".0", "") &amp; " / 25, 0);"</f>
        <v xml:space="preserve">					this.setSvgTextInfo(infos[5], SIDE_LENGTH * 15.0 / 25, SIDE_LENGTH * 36.650635094611 / 25, 0);</v>
      </c>
    </row>
    <row r="8" spans="1:5" x14ac:dyDescent="0.15">
      <c r="A8">
        <f>A7</f>
        <v>0</v>
      </c>
      <c r="B8">
        <f>B7+25</f>
        <v>40</v>
      </c>
      <c r="C8">
        <f>C7</f>
        <v>36.650635094610962</v>
      </c>
      <c r="D8">
        <f>D7+1</f>
        <v>6</v>
      </c>
      <c r="E8" t="str">
        <f>REPT(CHAR(9), 5) &amp; "this.setSvgTextInfo(infos[" &amp; D8 &amp; "], SIDE_LENGTH * " &amp; B8 &amp; IF(B8 = INT(B8), ".0", "") &amp; " / 25, SIDE_LENGTH * " &amp; C8 &amp; IF(C8 = INT(C8), ".0", "") &amp; " / 25, 0);"</f>
        <v xml:space="preserve">					this.setSvgTextInfo(infos[6], SIDE_LENGTH * 40.0 / 25, SIDE_LENGTH * 36.650635094611 / 25, 0);</v>
      </c>
    </row>
    <row r="9" spans="1:5" x14ac:dyDescent="0.15">
      <c r="A9">
        <f>A8</f>
        <v>0</v>
      </c>
      <c r="B9">
        <f>B8+25</f>
        <v>65</v>
      </c>
      <c r="C9">
        <f>C8</f>
        <v>36.650635094610962</v>
      </c>
      <c r="D9">
        <f>D8+1</f>
        <v>7</v>
      </c>
      <c r="E9" t="str">
        <f>REPT(CHAR(9), 5) &amp; "this.setSvgTextInfo(infos[" &amp; D9 &amp; "], SIDE_LENGTH * " &amp; B9 &amp; IF(B9 = INT(B9), ".0", "") &amp; " / 25, SIDE_LENGTH * " &amp; C9 &amp; IF(C9 = INT(C9), ".0", "") &amp; " / 25, 0);"</f>
        <v xml:space="preserve">					this.setSvgTextInfo(infos[7], SIDE_LENGTH * 65.0 / 25, SIDE_LENGTH * 36.650635094611 / 25, 0);</v>
      </c>
    </row>
    <row r="10" spans="1:5" x14ac:dyDescent="0.15">
      <c r="A10">
        <f>A9</f>
        <v>0</v>
      </c>
      <c r="B10">
        <f>B9+25</f>
        <v>90</v>
      </c>
      <c r="C10">
        <f>C9</f>
        <v>36.650635094610962</v>
      </c>
      <c r="D10">
        <f>D9+1</f>
        <v>8</v>
      </c>
      <c r="E10" t="str">
        <f>REPT(CHAR(9), 5) &amp; "this.setSvgTextInfo(infos[" &amp; D10 &amp; "], SIDE_LENGTH * " &amp; B10 &amp; IF(B10 = INT(B10), ".0", "") &amp; " / 25, SIDE_LENGTH * " &amp; C10 &amp; IF(C10 = INT(C10), ".0", "") &amp; " / 25, 0);"</f>
        <v xml:space="preserve">					this.setSvgTextInfo(infos[8], SIDE_LENGTH * 90.0 / 25, SIDE_LENGTH * 36.650635094611 / 25, 0);</v>
      </c>
    </row>
    <row r="11" spans="1:5" x14ac:dyDescent="0.15">
      <c r="A11">
        <f>A10</f>
        <v>0</v>
      </c>
      <c r="B11">
        <f>B10+25</f>
        <v>115</v>
      </c>
      <c r="C11">
        <f>C10</f>
        <v>36.650635094610962</v>
      </c>
      <c r="D11">
        <f>D10+1</f>
        <v>9</v>
      </c>
      <c r="E11" t="str">
        <f>REPT(CHAR(9), 5) &amp; "this.setSvgTextInfo(infos[" &amp; D11 &amp; "], SIDE_LENGTH * " &amp; B11 &amp; IF(B11 = INT(B11), ".0", "") &amp; " / 25, SIDE_LENGTH * " &amp; C11 &amp; IF(C11 = INT(C11), ".0", "") &amp; " / 25, 0);"</f>
        <v xml:space="preserve">					this.setSvgTextInfo(infos[9], SIDE_LENGTH * 115.0 / 25, SIDE_LENGTH * 36.650635094611 / 25, 0);</v>
      </c>
    </row>
    <row r="13" spans="1:5" x14ac:dyDescent="0.15">
      <c r="A13">
        <v>180</v>
      </c>
      <c r="B13">
        <v>115</v>
      </c>
      <c r="C13">
        <f>37.5+25*0.05</f>
        <v>38.75</v>
      </c>
      <c r="D13">
        <v>10</v>
      </c>
      <c r="E13" t="str">
        <f>REPT(CHAR(9), 5) &amp; "this.setSvgTextInfo(infos[" &amp; D13 &amp; "], SIDE_LENGTH * " &amp; B13 &amp; IF(B13 = INT(B13), ".0", "") &amp; " / 25, SIDE_LENGTH * " &amp; C13 &amp; IF(C13 = INT(C13), ".0", "") &amp; " / 25, 0);"</f>
        <v xml:space="preserve">					this.setSvgTextInfo(infos[10], SIDE_LENGTH * 115.0 / 25, SIDE_LENGTH * 38.75 / 25, 0);</v>
      </c>
    </row>
    <row r="14" spans="1:5" x14ac:dyDescent="0.15">
      <c r="A14">
        <f>A13</f>
        <v>180</v>
      </c>
      <c r="B14">
        <f>B13-25</f>
        <v>90</v>
      </c>
      <c r="C14">
        <f>C13</f>
        <v>38.75</v>
      </c>
      <c r="D14">
        <f>D13+1</f>
        <v>11</v>
      </c>
      <c r="E14" t="str">
        <f>REPT(CHAR(9), 5) &amp; "this.setSvgTextInfo(infos[" &amp; D14 &amp; "], SIDE_LENGTH * " &amp; B14 &amp; IF(B14 = INT(B14), ".0", "") &amp; " / 25, SIDE_LENGTH * " &amp; C14 &amp; IF(C14 = INT(C14), ".0", "") &amp; " / 25, 0);"</f>
        <v xml:space="preserve">					this.setSvgTextInfo(infos[11], SIDE_LENGTH * 90.0 / 25, SIDE_LENGTH * 38.75 / 25, 0);</v>
      </c>
    </row>
    <row r="15" spans="1:5" x14ac:dyDescent="0.15">
      <c r="A15">
        <f>A14</f>
        <v>180</v>
      </c>
      <c r="B15">
        <f>B14-25</f>
        <v>65</v>
      </c>
      <c r="C15">
        <f>C14</f>
        <v>38.75</v>
      </c>
      <c r="D15">
        <f>D14+1</f>
        <v>12</v>
      </c>
      <c r="E15" t="str">
        <f>REPT(CHAR(9), 5) &amp; "this.setSvgTextInfo(infos[" &amp; D15 &amp; "], SIDE_LENGTH * " &amp; B15 &amp; IF(B15 = INT(B15), ".0", "") &amp; " / 25, SIDE_LENGTH * " &amp; C15 &amp; IF(C15 = INT(C15), ".0", "") &amp; " / 25, 0);"</f>
        <v xml:space="preserve">					this.setSvgTextInfo(infos[12], SIDE_LENGTH * 65.0 / 25, SIDE_LENGTH * 38.75 / 25, 0);</v>
      </c>
    </row>
    <row r="16" spans="1:5" x14ac:dyDescent="0.15">
      <c r="A16">
        <f>A15</f>
        <v>180</v>
      </c>
      <c r="B16">
        <f>B15-25</f>
        <v>40</v>
      </c>
      <c r="C16">
        <f>C15</f>
        <v>38.75</v>
      </c>
      <c r="D16">
        <f>D15+1</f>
        <v>13</v>
      </c>
      <c r="E16" t="str">
        <f>REPT(CHAR(9), 5) &amp; "this.setSvgTextInfo(infos[" &amp; D16 &amp; "], SIDE_LENGTH * " &amp; B16 &amp; IF(B16 = INT(B16), ".0", "") &amp; " / 25, SIDE_LENGTH * " &amp; C16 &amp; IF(C16 = INT(C16), ".0", "") &amp; " / 25, 0);"</f>
        <v xml:space="preserve">					this.setSvgTextInfo(infos[13], SIDE_LENGTH * 40.0 / 25, SIDE_LENGTH * 38.75 / 25, 0);</v>
      </c>
    </row>
    <row r="17" spans="1:5" x14ac:dyDescent="0.15">
      <c r="A17">
        <f>A16</f>
        <v>180</v>
      </c>
      <c r="B17">
        <f>B16-25</f>
        <v>15</v>
      </c>
      <c r="C17">
        <f>C16</f>
        <v>38.75</v>
      </c>
      <c r="D17">
        <f>D16+1</f>
        <v>14</v>
      </c>
      <c r="E17" t="str">
        <f>REPT(CHAR(9), 5) &amp; "this.setSvgTextInfo(infos[" &amp; D17 &amp; "], SIDE_LENGTH * " &amp; B17 &amp; IF(B17 = INT(B17), ".0", "") &amp; " / 25, SIDE_LENGTH * " &amp; C17 &amp; IF(C17 = INT(C17), ".0", "") &amp; " / 25, 0);"</f>
        <v xml:space="preserve">					this.setSvgTextInfo(infos[14], SIDE_LENGTH * 15.0 / 25, SIDE_LENGTH * 38.75 / 25, 0);</v>
      </c>
    </row>
    <row r="19" spans="1:5" x14ac:dyDescent="0.15">
      <c r="A19">
        <v>180</v>
      </c>
      <c r="B19">
        <f>B13+25*0.5</f>
        <v>127.5</v>
      </c>
      <c r="C19">
        <f>C13-25*0.9</f>
        <v>16.25</v>
      </c>
      <c r="D19">
        <v>15</v>
      </c>
      <c r="E19" t="str">
        <f>REPT(CHAR(9), 5) &amp; "this.setSvgTextInfo(infos[" &amp; D19 &amp; "], SIDE_LENGTH * " &amp; B19 &amp; IF(B19 = INT(B19), ".0", "") &amp; " / 25, SIDE_LENGTH * " &amp; C19 &amp; IF(C19 = INT(C19), ".0", "") &amp; " / 25, 0);"</f>
        <v xml:space="preserve">					this.setSvgTextInfo(infos[15], SIDE_LENGTH * 127.5 / 25, SIDE_LENGTH * 16.25 / 25, 0);</v>
      </c>
    </row>
    <row r="20" spans="1:5" x14ac:dyDescent="0.15">
      <c r="A20">
        <f>A19</f>
        <v>180</v>
      </c>
      <c r="B20">
        <f>B19-25</f>
        <v>102.5</v>
      </c>
      <c r="C20">
        <f>C19</f>
        <v>16.25</v>
      </c>
      <c r="D20">
        <f>D19+1</f>
        <v>16</v>
      </c>
      <c r="E20" t="str">
        <f>REPT(CHAR(9), 5) &amp; "this.setSvgTextInfo(infos[" &amp; D20 &amp; "], SIDE_LENGTH * " &amp; B20 &amp; IF(B20 = INT(B20), ".0", "") &amp; " / 25, SIDE_LENGTH * " &amp; C20 &amp; IF(C20 = INT(C20), ".0", "") &amp; " / 25, 0);"</f>
        <v xml:space="preserve">					this.setSvgTextInfo(infos[16], SIDE_LENGTH * 102.5 / 25, SIDE_LENGTH * 16.25 / 25, 0);</v>
      </c>
    </row>
    <row r="21" spans="1:5" x14ac:dyDescent="0.15">
      <c r="A21">
        <f>A20</f>
        <v>180</v>
      </c>
      <c r="B21">
        <f>B20-25</f>
        <v>77.5</v>
      </c>
      <c r="C21">
        <f>C20</f>
        <v>16.25</v>
      </c>
      <c r="D21">
        <f>D20+1</f>
        <v>17</v>
      </c>
      <c r="E21" t="str">
        <f>REPT(CHAR(9), 5) &amp; "this.setSvgTextInfo(infos[" &amp; D21 &amp; "], SIDE_LENGTH * " &amp; B21 &amp; IF(B21 = INT(B21), ".0", "") &amp; " / 25, SIDE_LENGTH * " &amp; C21 &amp; IF(C21 = INT(C21), ".0", "") &amp; " / 25, 0);"</f>
        <v xml:space="preserve">					this.setSvgTextInfo(infos[17], SIDE_LENGTH * 77.5 / 25, SIDE_LENGTH * 16.25 / 25, 0);</v>
      </c>
    </row>
    <row r="22" spans="1:5" x14ac:dyDescent="0.15">
      <c r="A22">
        <f>A21</f>
        <v>180</v>
      </c>
      <c r="B22">
        <f>B21-25</f>
        <v>52.5</v>
      </c>
      <c r="C22">
        <f>C21</f>
        <v>16.25</v>
      </c>
      <c r="D22">
        <f>D21+1</f>
        <v>18</v>
      </c>
      <c r="E22" t="str">
        <f>REPT(CHAR(9), 5) &amp; "this.setSvgTextInfo(infos[" &amp; D22 &amp; "], SIDE_LENGTH * " &amp; B22 &amp; IF(B22 = INT(B22), ".0", "") &amp; " / 25, SIDE_LENGTH * " &amp; C22 &amp; IF(C22 = INT(C22), ".0", "") &amp; " / 25, 0);"</f>
        <v xml:space="preserve">					this.setSvgTextInfo(infos[18], SIDE_LENGTH * 52.5 / 25, SIDE_LENGTH * 16.25 / 25, 0);</v>
      </c>
    </row>
    <row r="23" spans="1:5" x14ac:dyDescent="0.15">
      <c r="A23">
        <f>A22</f>
        <v>180</v>
      </c>
      <c r="B23">
        <f>B22-25</f>
        <v>27.5</v>
      </c>
      <c r="C23">
        <f>C22</f>
        <v>16.25</v>
      </c>
      <c r="D23">
        <f>D22+1</f>
        <v>19</v>
      </c>
      <c r="E23" t="str">
        <f>REPT(CHAR(9), 5) &amp; "this.setSvgTextInfo(infos[" &amp; D23 &amp; "], SIDE_LENGTH * " &amp; B23 &amp; IF(B23 = INT(B23), ".0", "") &amp; " / 25, SIDE_LENGTH * " &amp; C23 &amp; IF(C23 = INT(C23), ".0", "") &amp; " / 25, 0);"</f>
        <v xml:space="preserve">					this.setSvgTextInfo(infos[19], SIDE_LENGTH * 27.5 / 25, SIDE_LENGTH * 16.25 / 25, 0);</v>
      </c>
    </row>
  </sheetData>
  <phoneticPr fontId="11" type="noConversion"/>
  <pageMargins left="0.7" right="0.7" top="0.75" bottom="0.75" header="0.511811023622047" footer="0.511811023622047"/>
  <pageSetup orientation="portrait" horizontalDpi="300" verticalDpi="30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tabColor rgb="FFFFFF00"/>
  </sheetPr>
  <dimension ref="A1:G51"/>
  <sheetViews>
    <sheetView topLeftCell="A20" zoomScaleNormal="100" workbookViewId="0">
      <selection activeCell="E54" sqref="E54"/>
    </sheetView>
  </sheetViews>
  <sheetFormatPr defaultColWidth="8.625" defaultRowHeight="10.8" x14ac:dyDescent="0.15"/>
  <cols>
    <col min="1" max="1" width="7.5" customWidth="1"/>
    <col min="2" max="3" width="12.75" customWidth="1"/>
    <col min="4" max="4" width="4.5" customWidth="1"/>
    <col min="5" max="5" width="138.125" customWidth="1"/>
  </cols>
  <sheetData>
    <row r="1" spans="1:5" x14ac:dyDescent="0.15">
      <c r="A1">
        <v>0</v>
      </c>
      <c r="B1">
        <v>27.5</v>
      </c>
      <c r="C1">
        <f>25*0.6</f>
        <v>15</v>
      </c>
      <c r="D1">
        <v>0</v>
      </c>
      <c r="E1" t="str">
        <f>REPT(CHAR(9), 5) &amp; "this.setSvgTextInfo(infos[" &amp; D1 &amp; "], SIDE_LENGTH * " &amp; B1 &amp; IF(B1 = INT(B1), ".0", "") &amp; " / 25, SIDE_LENGTH * " &amp; C1 &amp; IF(C1 = INT(C1), ".0", "") &amp; " / 25, 0);"</f>
        <v xml:space="preserve">					this.setSvgTextInfo(infos[0], SIDE_LENGTH * 27.5 / 25, SIDE_LENGTH * 15.0 / 25, 0);</v>
      </c>
    </row>
    <row r="3" spans="1:5" x14ac:dyDescent="0.15">
      <c r="A3">
        <v>180</v>
      </c>
      <c r="B3">
        <v>1.10694943094406</v>
      </c>
      <c r="C3">
        <v>172</v>
      </c>
      <c r="D3">
        <v>15</v>
      </c>
      <c r="E3" t="str">
        <f t="shared" ref="E3:E26" si="0">REPT(CHAR(9), 5) &amp; "this.setSvgTextInfo(infos[" &amp; (D3 - 1) &amp; "], SIDE_LENGTH * " &amp; B3 &amp; IF(ISERROR(FIND(".", B3)), ".0", "") &amp; " / 25, SIDE_LENGTH * " &amp; C3 &amp; IF(ISERROR(FIND(".", C3)), ".0", "") &amp; " / 25, " &amp; A3 &amp; ");"</f>
        <v xml:space="preserve">					this.setSvgTextInfo(infos[14], SIDE_LENGTH * 1.10694943094406 / 25, SIDE_LENGTH * 172.0 / 25, 180);</v>
      </c>
    </row>
    <row r="4" spans="1:5" x14ac:dyDescent="0.15">
      <c r="A4">
        <v>96.549999999999898</v>
      </c>
      <c r="B4">
        <v>20.976403209440601</v>
      </c>
      <c r="C4">
        <v>149.71859548869699</v>
      </c>
      <c r="D4">
        <v>22</v>
      </c>
      <c r="E4" t="str">
        <f t="shared" si="0"/>
        <v xml:space="preserve">					this.setSvgTextInfo(infos[21], SIDE_LENGTH * 20.9764032094406 / 25, SIDE_LENGTH * 149.718595488697 / 25, 96.5499999999999);</v>
      </c>
    </row>
    <row r="5" spans="1:5" x14ac:dyDescent="0.15">
      <c r="A5">
        <v>13.1</v>
      </c>
      <c r="B5">
        <v>45.378883136674197</v>
      </c>
      <c r="C5">
        <v>166.916710322976</v>
      </c>
      <c r="D5">
        <v>9</v>
      </c>
      <c r="E5" t="str">
        <f t="shared" si="0"/>
        <v xml:space="preserve">					this.setSvgTextInfo(infos[8], SIDE_LENGTH * 45.3788831366742 / 25, SIDE_LENGTH * 166.916710322976 / 25, 13.1);</v>
      </c>
    </row>
    <row r="6" spans="1:5" x14ac:dyDescent="0.15">
      <c r="A6">
        <v>-70.349999999999895</v>
      </c>
      <c r="B6">
        <v>31.0766221374727</v>
      </c>
      <c r="C6">
        <v>193.12170051115999</v>
      </c>
      <c r="D6">
        <v>4</v>
      </c>
      <c r="E6" t="str">
        <f t="shared" si="0"/>
        <v xml:space="preserve">					this.setSvgTextInfo(infos[3], SIDE_LENGTH * 31.0766221374727 / 25, SIDE_LENGTH * 193.12170051116 / 25, -70.3499999999999);</v>
      </c>
    </row>
    <row r="7" spans="1:5" x14ac:dyDescent="0.15">
      <c r="A7">
        <v>-83.45</v>
      </c>
      <c r="B7">
        <v>80.703431054884803</v>
      </c>
      <c r="C7">
        <v>181.57318031874399</v>
      </c>
      <c r="D7">
        <v>5</v>
      </c>
      <c r="E7" t="str">
        <f t="shared" si="0"/>
        <v xml:space="preserve">					this.setSvgTextInfo(infos[4], SIDE_LENGTH * 80.7034310548848 / 25, SIDE_LENGTH * 181.573180318744 / 25, -83.45);</v>
      </c>
    </row>
    <row r="8" spans="1:5" x14ac:dyDescent="0.15">
      <c r="A8">
        <v>193.1</v>
      </c>
      <c r="B8">
        <v>56.300951127651103</v>
      </c>
      <c r="C8">
        <v>164.37506548446501</v>
      </c>
      <c r="D8">
        <v>8</v>
      </c>
      <c r="E8" t="str">
        <f t="shared" si="0"/>
        <v xml:space="preserve">					this.setSvgTextInfo(infos[7], SIDE_LENGTH * 56.3009511276511 / 25, SIDE_LENGTH * 164.375065484465 / 25, 193.1);</v>
      </c>
    </row>
    <row r="9" spans="1:5" x14ac:dyDescent="0.15">
      <c r="A9">
        <v>109.65</v>
      </c>
      <c r="B9">
        <v>70.603212126852696</v>
      </c>
      <c r="C9">
        <v>138.170075296281</v>
      </c>
      <c r="D9">
        <v>19</v>
      </c>
      <c r="E9" t="str">
        <f t="shared" si="0"/>
        <v xml:space="preserve">					this.setSvgTextInfo(infos[18], SIDE_LENGTH * 70.6032121268527 / 25, SIDE_LENGTH * 138.170075296281 / 25, 109.65);</v>
      </c>
    </row>
    <row r="10" spans="1:5" x14ac:dyDescent="0.15">
      <c r="A10">
        <v>26.1999999999999</v>
      </c>
      <c r="B10">
        <v>98.268616330626202</v>
      </c>
      <c r="C10">
        <v>149.38977184716501</v>
      </c>
      <c r="D10">
        <v>18</v>
      </c>
      <c r="E10" t="str">
        <f t="shared" si="0"/>
        <v xml:space="preserve">					this.setSvgTextInfo(infos[17], SIDE_LENGTH * 98.2686163306262 / 25, SIDE_LENGTH * 149.389771847165 / 25, 26.1999999999999);</v>
      </c>
    </row>
    <row r="11" spans="1:5" x14ac:dyDescent="0.15">
      <c r="A11">
        <v>263.45</v>
      </c>
      <c r="B11">
        <v>81.982603027524704</v>
      </c>
      <c r="C11">
        <v>237.276691596999</v>
      </c>
      <c r="D11">
        <v>14</v>
      </c>
      <c r="E11" t="str">
        <f t="shared" si="0"/>
        <v xml:space="preserve">					this.setSvgTextInfo(infos[13], SIDE_LENGTH * 81.9826030275247 / 25, SIDE_LENGTH * 237.276691596999 / 25, 263.45);</v>
      </c>
    </row>
    <row r="12" spans="1:5" x14ac:dyDescent="0.15">
      <c r="A12">
        <v>180</v>
      </c>
      <c r="B12">
        <v>62.113149249028098</v>
      </c>
      <c r="C12">
        <v>214.99528708569699</v>
      </c>
      <c r="D12">
        <v>1</v>
      </c>
      <c r="E12" t="str">
        <f t="shared" si="0"/>
        <v xml:space="preserve">					this.setSvgTextInfo(infos[0], SIDE_LENGTH * 62.1131492490281 / 25, SIDE_LENGTH * 214.995287085697 / 25, 180);</v>
      </c>
    </row>
    <row r="13" spans="1:5" x14ac:dyDescent="0.15">
      <c r="A13">
        <v>96.549999999999898</v>
      </c>
      <c r="B13">
        <v>81.982603027524604</v>
      </c>
      <c r="C13">
        <v>192.713882574395</v>
      </c>
      <c r="D13">
        <v>12</v>
      </c>
      <c r="E13" t="str">
        <f t="shared" si="0"/>
        <v xml:space="preserve">					this.setSvgTextInfo(infos[11], SIDE_LENGTH * 81.9826030275246 / 25, SIDE_LENGTH * 192.713882574395 / 25, 96.5499999999999);</v>
      </c>
    </row>
    <row r="14" spans="1:5" x14ac:dyDescent="0.15">
      <c r="A14">
        <v>13.1</v>
      </c>
      <c r="B14">
        <v>106.385082954758</v>
      </c>
      <c r="C14">
        <v>209.91199740867401</v>
      </c>
      <c r="D14">
        <v>23</v>
      </c>
      <c r="E14" t="str">
        <f t="shared" si="0"/>
        <v xml:space="preserve">					this.setSvgTextInfo(infos[22], SIDE_LENGTH * 106.385082954758 / 25, SIDE_LENGTH * 209.911997408674 / 25, 13.1);</v>
      </c>
    </row>
    <row r="15" spans="1:5" x14ac:dyDescent="0.15">
      <c r="A15">
        <v>13.1</v>
      </c>
      <c r="B15">
        <v>150.298046144111</v>
      </c>
      <c r="C15">
        <v>129.45347622972699</v>
      </c>
      <c r="D15">
        <v>16</v>
      </c>
      <c r="E15" t="str">
        <f t="shared" si="0"/>
        <v xml:space="preserve">					this.setSvgTextInfo(infos[15], SIDE_LENGTH * 150.298046144111 / 25, SIDE_LENGTH * 129.453476229727 / 25, 13.1);</v>
      </c>
    </row>
    <row r="16" spans="1:5" x14ac:dyDescent="0.15">
      <c r="A16">
        <v>-70.349999999999994</v>
      </c>
      <c r="B16">
        <v>135.99578514491</v>
      </c>
      <c r="C16">
        <v>155.65846641791001</v>
      </c>
      <c r="D16">
        <v>3</v>
      </c>
      <c r="E16" t="str">
        <f t="shared" si="0"/>
        <v xml:space="preserve">					this.setSvgTextInfo(infos[2], SIDE_LENGTH * 135.99578514491 / 25, SIDE_LENGTH * 155.65846641791 / 25, -70.35);</v>
      </c>
    </row>
    <row r="17" spans="1:7" x14ac:dyDescent="0.15">
      <c r="A17">
        <v>206.2</v>
      </c>
      <c r="B17">
        <v>108.330380941136</v>
      </c>
      <c r="C17">
        <v>144.43876986702699</v>
      </c>
      <c r="D17">
        <v>10</v>
      </c>
      <c r="E17" t="str">
        <f t="shared" si="0"/>
        <v xml:space="preserve">					this.setSvgTextInfo(infos[9], SIDE_LENGTH * 108.330380941136 / 25, SIDE_LENGTH * 144.438769867027 / 25, 206.2);</v>
      </c>
    </row>
    <row r="18" spans="1:7" x14ac:dyDescent="0.15">
      <c r="A18">
        <v>122.74999999999901</v>
      </c>
      <c r="B18">
        <v>116.321044144589</v>
      </c>
      <c r="C18">
        <v>115.67411304618</v>
      </c>
      <c r="D18">
        <v>21</v>
      </c>
      <c r="E18" t="str">
        <f t="shared" si="0"/>
        <v xml:space="preserve">					this.setSvgTextInfo(infos[20], SIDE_LENGTH * 116.321044144589 / 25, SIDE_LENGTH * 115.67411304618 / 25, 122.749999999999);</v>
      </c>
    </row>
    <row r="19" spans="1:7" x14ac:dyDescent="0.15">
      <c r="A19">
        <v>180</v>
      </c>
      <c r="B19">
        <v>36.862601928947797</v>
      </c>
      <c r="C19">
        <v>106.48752452954</v>
      </c>
      <c r="D19">
        <v>2</v>
      </c>
      <c r="E19" t="str">
        <f t="shared" si="0"/>
        <v xml:space="preserve">					this.setSvgTextInfo(infos[1], SIDE_LENGTH * 36.8626019289478 / 25, SIDE_LENGTH * 106.48752452954 / 25, 180);</v>
      </c>
    </row>
    <row r="20" spans="1:7" x14ac:dyDescent="0.15">
      <c r="A20">
        <v>96.55</v>
      </c>
      <c r="B20">
        <v>56.732055707444303</v>
      </c>
      <c r="C20">
        <v>84.206120018238593</v>
      </c>
      <c r="D20">
        <v>13</v>
      </c>
      <c r="E20" t="str">
        <f t="shared" si="0"/>
        <v xml:space="preserve">					this.setSvgTextInfo(infos[12], SIDE_LENGTH * 56.7320557074443 / 25, SIDE_LENGTH * 84.2061200182386 / 25, 96.55);</v>
      </c>
    </row>
    <row r="21" spans="1:7" x14ac:dyDescent="0.15">
      <c r="A21">
        <v>13.0999999999999</v>
      </c>
      <c r="B21">
        <v>81.134535634678002</v>
      </c>
      <c r="C21">
        <v>101.40423485251701</v>
      </c>
      <c r="D21">
        <v>24</v>
      </c>
      <c r="E21" t="str">
        <f t="shared" si="0"/>
        <v xml:space="preserve">					this.setSvgTextInfo(infos[23], SIDE_LENGTH * 81.134535634678 / 25, SIDE_LENGTH * 101.404234852517 / 25, 13.0999999999999);</v>
      </c>
    </row>
    <row r="22" spans="1:7" x14ac:dyDescent="0.15">
      <c r="A22">
        <v>-70.349999999999895</v>
      </c>
      <c r="B22">
        <v>66.832274635476494</v>
      </c>
      <c r="C22">
        <v>127.60922504070101</v>
      </c>
      <c r="D22">
        <v>11</v>
      </c>
      <c r="E22" t="str">
        <f t="shared" si="0"/>
        <v xml:space="preserve">					this.setSvgTextInfo(infos[10], SIDE_LENGTH * 66.8322746354765 / 25, SIDE_LENGTH * 127.609225040701 / 25, -70.3499999999999);</v>
      </c>
    </row>
    <row r="23" spans="1:7" x14ac:dyDescent="0.15">
      <c r="A23">
        <v>166.9</v>
      </c>
      <c r="B23">
        <v>31.050403807570799</v>
      </c>
      <c r="C23">
        <v>45.700723574262199</v>
      </c>
      <c r="D23">
        <v>7</v>
      </c>
      <c r="E23" t="str">
        <f t="shared" si="0"/>
        <v xml:space="preserve">					this.setSvgTextInfo(infos[6], SIDE_LENGTH * 31.0504038075708 / 25, SIDE_LENGTH * 45.7007235742622 / 25, 166.9);</v>
      </c>
    </row>
    <row r="24" spans="1:7" x14ac:dyDescent="0.15">
      <c r="A24">
        <v>83.45</v>
      </c>
      <c r="B24">
        <v>55.452883734804502</v>
      </c>
      <c r="C24">
        <v>28.502608739983302</v>
      </c>
      <c r="D24">
        <v>6</v>
      </c>
      <c r="E24" t="str">
        <f t="shared" si="0"/>
        <v xml:space="preserve">					this.setSvgTextInfo(infos[5], SIDE_LENGTH * 55.4528837348045 / 25, SIDE_LENGTH * 28.5026087399833 / 25, 83.45);</v>
      </c>
    </row>
    <row r="25" spans="1:7" x14ac:dyDescent="0.15">
      <c r="A25">
        <v>0</v>
      </c>
      <c r="B25">
        <v>75.322337513300994</v>
      </c>
      <c r="C25">
        <v>50.784013251285401</v>
      </c>
      <c r="D25">
        <v>17</v>
      </c>
      <c r="E25" t="str">
        <f t="shared" si="0"/>
        <v xml:space="preserve">					this.setSvgTextInfo(infos[16], SIDE_LENGTH * 75.322337513301 / 25, SIDE_LENGTH * 50.7840132512854 / 25, 0);</v>
      </c>
    </row>
    <row r="26" spans="1:7" x14ac:dyDescent="0.15">
      <c r="A26">
        <v>-83.45</v>
      </c>
      <c r="B26">
        <v>55.452883734804502</v>
      </c>
      <c r="C26">
        <v>73.065417762587501</v>
      </c>
      <c r="D26">
        <v>20</v>
      </c>
      <c r="E26" t="str">
        <f t="shared" si="0"/>
        <v xml:space="preserve">					this.setSvgTextInfo(infos[19], SIDE_LENGTH * 55.4528837348045 / 25, SIDE_LENGTH * 73.0654177625875 / 25, -83.45);</v>
      </c>
    </row>
    <row r="28" spans="1:7" x14ac:dyDescent="0.15">
      <c r="A28">
        <v>180</v>
      </c>
      <c r="B28">
        <v>36.5</v>
      </c>
      <c r="C28">
        <v>100</v>
      </c>
      <c r="D28">
        <v>1</v>
      </c>
      <c r="E28" t="str">
        <f t="shared" ref="E28:E51" si="1">REPT(CHAR(9), 5) &amp; "this.setSvgTextInfo(infos[" &amp; (D28 - 1) &amp; "], SIDE_LENGTH * " &amp; B28 &amp; IF(ISERROR(FIND(".", B28)), ".0", "") &amp; " / 25, SIDE_LENGTH * " &amp; C28 &amp; IF(ISERROR(FIND(".", C28)), ".0", "") &amp; " / 25, " &amp; A28 &amp; ");"</f>
        <v xml:space="preserve">					this.setSvgTextInfo(infos[0], SIDE_LENGTH * 36.5 / 25, SIDE_LENGTH * 100.0 / 25, 180);</v>
      </c>
      <c r="F28">
        <v>62.113149249028098</v>
      </c>
      <c r="G28">
        <v>214.99528708569699</v>
      </c>
    </row>
    <row r="29" spans="1:7" x14ac:dyDescent="0.15">
      <c r="A29">
        <v>180</v>
      </c>
      <c r="B29">
        <v>147.5</v>
      </c>
      <c r="C29">
        <v>125</v>
      </c>
      <c r="D29">
        <v>2</v>
      </c>
      <c r="E29" t="str">
        <f t="shared" si="1"/>
        <v xml:space="preserve">					this.setSvgTextInfo(infos[1], SIDE_LENGTH * 147.5 / 25, SIDE_LENGTH * 125.0 / 25, 180);</v>
      </c>
      <c r="F29">
        <v>36.862601928947797</v>
      </c>
      <c r="G29">
        <v>106.48752452954</v>
      </c>
    </row>
    <row r="30" spans="1:7" x14ac:dyDescent="0.15">
      <c r="A30">
        <v>-70.349999999999994</v>
      </c>
      <c r="B30">
        <v>84</v>
      </c>
      <c r="C30">
        <v>132</v>
      </c>
      <c r="D30">
        <v>3</v>
      </c>
      <c r="E30" t="str">
        <f t="shared" si="1"/>
        <v xml:space="preserve">					this.setSvgTextInfo(infos[2], SIDE_LENGTH * 84.0 / 25, SIDE_LENGTH * 132.0 / 25, -70.35);</v>
      </c>
      <c r="F30">
        <v>135.99578514491</v>
      </c>
      <c r="G30">
        <v>155.65846641791001</v>
      </c>
    </row>
    <row r="31" spans="1:7" x14ac:dyDescent="0.15">
      <c r="A31">
        <v>-70.349999999999994</v>
      </c>
      <c r="B31">
        <v>194</v>
      </c>
      <c r="C31">
        <v>132</v>
      </c>
      <c r="D31">
        <v>4</v>
      </c>
      <c r="E31" t="str">
        <f t="shared" si="1"/>
        <v xml:space="preserve">					this.setSvgTextInfo(infos[3], SIDE_LENGTH * 194.0 / 25, SIDE_LENGTH * 132.0 / 25, -70.35);</v>
      </c>
      <c r="F31">
        <v>31.0766221374727</v>
      </c>
      <c r="G31">
        <v>193.12170051115999</v>
      </c>
    </row>
    <row r="32" spans="1:7" x14ac:dyDescent="0.15">
      <c r="A32">
        <v>-83.45</v>
      </c>
      <c r="B32">
        <v>132.5</v>
      </c>
      <c r="C32">
        <v>140</v>
      </c>
      <c r="D32">
        <v>5</v>
      </c>
      <c r="E32" t="str">
        <f t="shared" si="1"/>
        <v xml:space="preserve">					this.setSvgTextInfo(infos[4], SIDE_LENGTH * 132.5 / 25, SIDE_LENGTH * 140.0 / 25, -83.45);</v>
      </c>
      <c r="F32">
        <v>80.703431054884803</v>
      </c>
      <c r="G32">
        <v>181.57318031874399</v>
      </c>
    </row>
    <row r="33" spans="1:7" x14ac:dyDescent="0.15">
      <c r="A33">
        <v>83.45</v>
      </c>
      <c r="B33">
        <v>95</v>
      </c>
      <c r="C33">
        <v>175</v>
      </c>
      <c r="D33">
        <v>6</v>
      </c>
      <c r="E33" t="str">
        <f t="shared" si="1"/>
        <v xml:space="preserve">					this.setSvgTextInfo(infos[5], SIDE_LENGTH * 95.0 / 25, SIDE_LENGTH * 175.0 / 25, 83.45);</v>
      </c>
      <c r="F33">
        <v>55.452883734804502</v>
      </c>
      <c r="G33">
        <v>28.502608739983302</v>
      </c>
    </row>
    <row r="34" spans="1:7" x14ac:dyDescent="0.15">
      <c r="A34">
        <v>166.9</v>
      </c>
      <c r="B34">
        <v>195</v>
      </c>
      <c r="C34">
        <v>147.5</v>
      </c>
      <c r="D34">
        <v>7</v>
      </c>
      <c r="E34" t="str">
        <f t="shared" si="1"/>
        <v xml:space="preserve">					this.setSvgTextInfo(infos[6], SIDE_LENGTH * 195.0 / 25, SIDE_LENGTH * 147.5 / 25, 166.9);</v>
      </c>
      <c r="F34">
        <v>31.050403807570799</v>
      </c>
      <c r="G34">
        <v>45.700723574262199</v>
      </c>
    </row>
    <row r="35" spans="1:7" x14ac:dyDescent="0.15">
      <c r="A35">
        <v>193.1</v>
      </c>
      <c r="B35">
        <v>95</v>
      </c>
      <c r="C35">
        <v>115</v>
      </c>
      <c r="D35">
        <v>8</v>
      </c>
      <c r="E35" t="str">
        <f t="shared" si="1"/>
        <v xml:space="preserve">					this.setSvgTextInfo(infos[7], SIDE_LENGTH * 95.0 / 25, SIDE_LENGTH * 115.0 / 25, 193.1);</v>
      </c>
      <c r="F35">
        <v>56.300951127651103</v>
      </c>
      <c r="G35">
        <v>164.37506548446501</v>
      </c>
    </row>
    <row r="36" spans="1:7" x14ac:dyDescent="0.15">
      <c r="A36">
        <v>13.1</v>
      </c>
      <c r="B36">
        <v>162</v>
      </c>
      <c r="C36">
        <v>40</v>
      </c>
      <c r="D36">
        <v>9</v>
      </c>
      <c r="E36" t="str">
        <f t="shared" si="1"/>
        <v xml:space="preserve">					this.setSvgTextInfo(infos[8], SIDE_LENGTH * 162.0 / 25, SIDE_LENGTH * 40.0 / 25, 13.1);</v>
      </c>
      <c r="F36">
        <v>45.378883136674197</v>
      </c>
      <c r="G36">
        <v>166.916710322976</v>
      </c>
    </row>
    <row r="37" spans="1:7" x14ac:dyDescent="0.15">
      <c r="A37">
        <v>206.2</v>
      </c>
      <c r="B37">
        <v>97.5</v>
      </c>
      <c r="C37">
        <v>66</v>
      </c>
      <c r="D37">
        <v>10</v>
      </c>
      <c r="E37" t="str">
        <f t="shared" si="1"/>
        <v xml:space="preserve">					this.setSvgTextInfo(infos[9], SIDE_LENGTH * 97.5 / 25, SIDE_LENGTH * 66.0 / 25, 206.2);</v>
      </c>
      <c r="F37">
        <v>108.330380941136</v>
      </c>
      <c r="G37">
        <v>144.43876986702699</v>
      </c>
    </row>
    <row r="38" spans="1:7" x14ac:dyDescent="0.15">
      <c r="A38">
        <v>-70.349999999999994</v>
      </c>
      <c r="B38">
        <v>140</v>
      </c>
      <c r="C38">
        <v>82</v>
      </c>
      <c r="D38">
        <v>11</v>
      </c>
      <c r="E38" t="str">
        <f t="shared" si="1"/>
        <v xml:space="preserve">					this.setSvgTextInfo(infos[10], SIDE_LENGTH * 140.0 / 25, SIDE_LENGTH * 82.0 / 25, -70.35);</v>
      </c>
      <c r="F38">
        <v>66.832274635476494</v>
      </c>
      <c r="G38">
        <v>127.60922504070101</v>
      </c>
    </row>
    <row r="39" spans="1:7" x14ac:dyDescent="0.15">
      <c r="A39">
        <v>96.55</v>
      </c>
      <c r="B39">
        <v>122.5</v>
      </c>
      <c r="C39">
        <v>15</v>
      </c>
      <c r="D39">
        <v>12</v>
      </c>
      <c r="E39" t="str">
        <f t="shared" si="1"/>
        <v xml:space="preserve">					this.setSvgTextInfo(infos[11], SIDE_LENGTH * 122.5 / 25, SIDE_LENGTH * 15.0 / 25, 96.55);</v>
      </c>
      <c r="F39">
        <v>81.982603027524604</v>
      </c>
      <c r="G39">
        <v>192.713882574395</v>
      </c>
    </row>
    <row r="40" spans="1:7" x14ac:dyDescent="0.15">
      <c r="A40">
        <v>96.55</v>
      </c>
      <c r="B40">
        <v>111</v>
      </c>
      <c r="C40">
        <v>127.5</v>
      </c>
      <c r="D40">
        <v>13</v>
      </c>
      <c r="E40" t="str">
        <f t="shared" si="1"/>
        <v xml:space="preserve">					this.setSvgTextInfo(infos[12], SIDE_LENGTH * 111.0 / 25, SIDE_LENGTH * 127.5 / 25, 96.55);</v>
      </c>
      <c r="F40">
        <v>56.732055707444303</v>
      </c>
      <c r="G40">
        <v>84.206120018238593</v>
      </c>
    </row>
    <row r="41" spans="1:7" x14ac:dyDescent="0.15">
      <c r="A41">
        <v>263.45</v>
      </c>
      <c r="B41">
        <v>110</v>
      </c>
      <c r="C41">
        <v>195</v>
      </c>
      <c r="D41">
        <v>14</v>
      </c>
      <c r="E41" t="str">
        <f t="shared" si="1"/>
        <v xml:space="preserve">					this.setSvgTextInfo(infos[13], SIDE_LENGTH * 110.0 / 25, SIDE_LENGTH * 195.0 / 25, 263.45);</v>
      </c>
      <c r="F41">
        <v>81.982603027524704</v>
      </c>
      <c r="G41">
        <v>237.276691596999</v>
      </c>
    </row>
    <row r="42" spans="1:7" x14ac:dyDescent="0.15">
      <c r="A42">
        <v>180</v>
      </c>
      <c r="B42">
        <v>80</v>
      </c>
      <c r="C42">
        <v>160</v>
      </c>
      <c r="D42">
        <v>15</v>
      </c>
      <c r="E42" t="str">
        <f t="shared" si="1"/>
        <v xml:space="preserve">					this.setSvgTextInfo(infos[14], SIDE_LENGTH * 80.0 / 25, SIDE_LENGTH * 160.0 / 25, 180);</v>
      </c>
      <c r="F42">
        <v>1.10694943094406</v>
      </c>
      <c r="G42">
        <v>172</v>
      </c>
    </row>
    <row r="43" spans="1:7" x14ac:dyDescent="0.15">
      <c r="A43">
        <v>13.1</v>
      </c>
      <c r="B43">
        <v>147.5</v>
      </c>
      <c r="C43">
        <v>150</v>
      </c>
      <c r="D43">
        <v>16</v>
      </c>
      <c r="E43" t="str">
        <f t="shared" si="1"/>
        <v xml:space="preserve">					this.setSvgTextInfo(infos[15], SIDE_LENGTH * 147.5 / 25, SIDE_LENGTH * 150.0 / 25, 13.1);</v>
      </c>
      <c r="F43">
        <v>150.298046144111</v>
      </c>
      <c r="G43">
        <v>129.45347622972699</v>
      </c>
    </row>
    <row r="44" spans="1:7" x14ac:dyDescent="0.15">
      <c r="A44">
        <v>0</v>
      </c>
      <c r="B44">
        <v>53</v>
      </c>
      <c r="C44">
        <v>80</v>
      </c>
      <c r="D44">
        <v>17</v>
      </c>
      <c r="E44" t="str">
        <f t="shared" si="1"/>
        <v xml:space="preserve">					this.setSvgTextInfo(infos[16], SIDE_LENGTH * 53.0 / 25, SIDE_LENGTH * 80.0 / 25, 0);</v>
      </c>
      <c r="F44">
        <v>75.322337513300994</v>
      </c>
      <c r="G44">
        <v>50.784013251285401</v>
      </c>
    </row>
    <row r="45" spans="1:7" x14ac:dyDescent="0.15">
      <c r="A45">
        <v>26.2</v>
      </c>
      <c r="B45">
        <v>157.5</v>
      </c>
      <c r="C45">
        <v>91</v>
      </c>
      <c r="D45">
        <v>18</v>
      </c>
      <c r="E45" t="str">
        <f t="shared" si="1"/>
        <v xml:space="preserve">					this.setSvgTextInfo(infos[17], SIDE_LENGTH * 157.5 / 25, SIDE_LENGTH * 91.0 / 25, 26.2);</v>
      </c>
      <c r="F45">
        <v>98.268616330626202</v>
      </c>
      <c r="G45">
        <v>149.38977184716501</v>
      </c>
    </row>
    <row r="46" spans="1:7" x14ac:dyDescent="0.15">
      <c r="A46">
        <v>109.65</v>
      </c>
      <c r="B46">
        <v>115</v>
      </c>
      <c r="C46">
        <v>71</v>
      </c>
      <c r="D46">
        <v>19</v>
      </c>
      <c r="E46" t="str">
        <f t="shared" si="1"/>
        <v xml:space="preserve">					this.setSvgTextInfo(infos[18], SIDE_LENGTH * 115.0 / 25, SIDE_LENGTH * 71.0 / 25, 109.65);</v>
      </c>
      <c r="F46">
        <v>70.603212126852696</v>
      </c>
      <c r="G46">
        <v>138.170075296281</v>
      </c>
    </row>
    <row r="47" spans="1:7" x14ac:dyDescent="0.15">
      <c r="A47">
        <v>-83.45</v>
      </c>
      <c r="B47">
        <v>145</v>
      </c>
      <c r="C47">
        <v>30</v>
      </c>
      <c r="D47">
        <v>20</v>
      </c>
      <c r="E47" t="str">
        <f t="shared" si="1"/>
        <v xml:space="preserve">					this.setSvgTextInfo(infos[19], SIDE_LENGTH * 145.0 / 25, SIDE_LENGTH * 30.0 / 25, -83.45);</v>
      </c>
      <c r="F47">
        <v>55.452883734804502</v>
      </c>
      <c r="G47">
        <v>73.065417762587501</v>
      </c>
    </row>
    <row r="48" spans="1:7" x14ac:dyDescent="0.15">
      <c r="A48">
        <v>122.75</v>
      </c>
      <c r="B48">
        <v>167.5</v>
      </c>
      <c r="C48">
        <v>71</v>
      </c>
      <c r="D48">
        <v>21</v>
      </c>
      <c r="E48" t="str">
        <f t="shared" si="1"/>
        <v xml:space="preserve">					this.setSvgTextInfo(infos[20], SIDE_LENGTH * 167.5 / 25, SIDE_LENGTH * 71.0 / 25, 122.75);</v>
      </c>
      <c r="F48">
        <v>116.321044144589</v>
      </c>
      <c r="G48">
        <v>115.67411304618</v>
      </c>
    </row>
    <row r="49" spans="1:7" x14ac:dyDescent="0.15">
      <c r="A49">
        <v>96.55</v>
      </c>
      <c r="B49">
        <v>69</v>
      </c>
      <c r="C49">
        <v>65</v>
      </c>
      <c r="D49">
        <v>22</v>
      </c>
      <c r="E49" t="str">
        <f t="shared" si="1"/>
        <v xml:space="preserve">					this.setSvgTextInfo(infos[21], SIDE_LENGTH * 69.0 / 25, SIDE_LENGTH * 65.0 / 25, 96.55);</v>
      </c>
      <c r="F49">
        <v>20.976403209440601</v>
      </c>
      <c r="G49">
        <v>149.71859548869699</v>
      </c>
    </row>
    <row r="50" spans="1:7" x14ac:dyDescent="0.15">
      <c r="A50">
        <v>13.1</v>
      </c>
      <c r="B50">
        <v>218</v>
      </c>
      <c r="C50">
        <v>92</v>
      </c>
      <c r="D50">
        <v>23</v>
      </c>
      <c r="E50" t="str">
        <f t="shared" si="1"/>
        <v xml:space="preserve">					this.setSvgTextInfo(infos[22], SIDE_LENGTH * 218.0 / 25, SIDE_LENGTH * 92.0 / 25, 13.1);</v>
      </c>
      <c r="F50">
        <v>106.385082954758</v>
      </c>
      <c r="G50">
        <v>209.91199740867401</v>
      </c>
    </row>
    <row r="51" spans="1:7" x14ac:dyDescent="0.15">
      <c r="A51">
        <v>13.1</v>
      </c>
      <c r="B51">
        <v>105</v>
      </c>
      <c r="C51">
        <v>92</v>
      </c>
      <c r="D51">
        <v>24</v>
      </c>
      <c r="E51" t="str">
        <f t="shared" si="1"/>
        <v xml:space="preserve">					this.setSvgTextInfo(infos[23], SIDE_LENGTH * 105.0 / 25, SIDE_LENGTH * 92.0 / 25, 13.1);</v>
      </c>
      <c r="F51">
        <v>81.134535634678002</v>
      </c>
      <c r="G51">
        <v>101.40423485251701</v>
      </c>
    </row>
  </sheetData>
  <phoneticPr fontId="11" type="noConversion"/>
  <pageMargins left="0.7" right="0.7" top="0.75" bottom="0.75" header="0.511811023622047" footer="0.511811023622047"/>
  <pageSetup paperSize="9" orientation="portrait" horizontalDpi="300" verticalDpi="30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7030A0"/>
  </sheetPr>
  <dimension ref="A1:G162"/>
  <sheetViews>
    <sheetView zoomScaleNormal="100" workbookViewId="0">
      <selection activeCell="G7" sqref="G7"/>
    </sheetView>
  </sheetViews>
  <sheetFormatPr defaultColWidth="8.625" defaultRowHeight="10.8" x14ac:dyDescent="0.15"/>
  <cols>
    <col min="3" max="4" width="17.25" customWidth="1"/>
    <col min="6" max="6" width="4.5" customWidth="1"/>
    <col min="7" max="7" width="20.5" customWidth="1"/>
    <col min="8" max="8" width="5.5" customWidth="1"/>
    <col min="9" max="9" width="4.5" customWidth="1"/>
  </cols>
  <sheetData>
    <row r="1" spans="1:7" x14ac:dyDescent="0.15">
      <c r="A1" s="4" t="s">
        <v>2</v>
      </c>
      <c r="B1" s="6" t="s">
        <v>1</v>
      </c>
      <c r="C1" s="4" t="s">
        <v>3</v>
      </c>
      <c r="D1" s="4" t="s">
        <v>4</v>
      </c>
      <c r="F1" s="4" t="s">
        <v>2</v>
      </c>
      <c r="G1" s="6" t="s">
        <v>1</v>
      </c>
    </row>
    <row r="2" spans="1:7" x14ac:dyDescent="0.15">
      <c r="A2" s="5">
        <f t="shared" ref="A2:A33" si="0">9*(ROW()-2)</f>
        <v>0</v>
      </c>
      <c r="B2" s="5" t="str">
        <f t="shared" ref="B2:B33" si="1">A2/vw_1 &amp; "vw"</f>
        <v>0vw</v>
      </c>
      <c r="C2" s="5">
        <f t="shared" ref="C2:C33" si="2">(PAGE_WIDTH_PX-A2) * 0.5</f>
        <v>720</v>
      </c>
      <c r="D2" s="2" t="str">
        <f t="shared" ref="D2:D33" si="3">(100 - A2/vw_1) * 0.5 &amp; "vw"</f>
        <v>50vw</v>
      </c>
      <c r="F2" s="5">
        <f>9*(ROW()-2)</f>
        <v>0</v>
      </c>
      <c r="G2" s="2" t="str">
        <f>F2/vw_1 &amp; "vw"</f>
        <v>0vw</v>
      </c>
    </row>
    <row r="3" spans="1:7" x14ac:dyDescent="0.15">
      <c r="A3" s="5">
        <f t="shared" si="0"/>
        <v>9</v>
      </c>
      <c r="B3" s="2" t="str">
        <f t="shared" si="1"/>
        <v>0.625vw</v>
      </c>
      <c r="C3" s="5">
        <f t="shared" si="2"/>
        <v>715.5</v>
      </c>
      <c r="D3" s="2" t="str">
        <f t="shared" si="3"/>
        <v>49.6875vw</v>
      </c>
      <c r="F3" s="5">
        <v>16</v>
      </c>
      <c r="G3" s="2" t="str">
        <f>F3/vw_1 &amp; "vw"</f>
        <v>1.11111111111111vw</v>
      </c>
    </row>
    <row r="4" spans="1:7" x14ac:dyDescent="0.15">
      <c r="A4" s="5">
        <f t="shared" si="0"/>
        <v>18</v>
      </c>
      <c r="B4" s="2" t="str">
        <f t="shared" si="1"/>
        <v>1.25vw</v>
      </c>
      <c r="C4" s="5">
        <f t="shared" si="2"/>
        <v>711</v>
      </c>
      <c r="D4" s="2" t="str">
        <f t="shared" si="3"/>
        <v>49.375vw</v>
      </c>
      <c r="F4" s="5">
        <v>32</v>
      </c>
      <c r="G4" s="2" t="str">
        <f>F4/vw_1 &amp; "vw"</f>
        <v>2.22222222222222vw</v>
      </c>
    </row>
    <row r="5" spans="1:7" x14ac:dyDescent="0.15">
      <c r="A5" s="5">
        <f t="shared" si="0"/>
        <v>27</v>
      </c>
      <c r="B5" s="2" t="str">
        <f t="shared" si="1"/>
        <v>1.875vw</v>
      </c>
      <c r="C5" s="5">
        <f t="shared" si="2"/>
        <v>706.5</v>
      </c>
      <c r="D5" s="2" t="str">
        <f t="shared" si="3"/>
        <v>49.0625vw</v>
      </c>
      <c r="F5" s="5">
        <v>40</v>
      </c>
      <c r="G5" s="2" t="str">
        <f>F5/vw_1 &amp; "vw"</f>
        <v>2.77777777777778vw</v>
      </c>
    </row>
    <row r="6" spans="1:7" x14ac:dyDescent="0.15">
      <c r="A6" s="5">
        <f t="shared" si="0"/>
        <v>36</v>
      </c>
      <c r="B6" s="2" t="str">
        <f t="shared" si="1"/>
        <v>2.5vw</v>
      </c>
      <c r="C6" s="5">
        <f t="shared" si="2"/>
        <v>702</v>
      </c>
      <c r="D6" s="2" t="str">
        <f t="shared" si="3"/>
        <v>48.75vw</v>
      </c>
      <c r="F6" s="5">
        <v>160</v>
      </c>
      <c r="G6" s="2" t="str">
        <f>F6/vw_1 &amp; "vw"</f>
        <v>11.1111111111111vw</v>
      </c>
    </row>
    <row r="7" spans="1:7" x14ac:dyDescent="0.15">
      <c r="A7" s="5">
        <f t="shared" si="0"/>
        <v>45</v>
      </c>
      <c r="B7" s="2" t="str">
        <f t="shared" si="1"/>
        <v>3.125vw</v>
      </c>
      <c r="C7" s="5">
        <f t="shared" si="2"/>
        <v>697.5</v>
      </c>
      <c r="D7" s="2" t="str">
        <f t="shared" si="3"/>
        <v>48.4375vw</v>
      </c>
    </row>
    <row r="8" spans="1:7" x14ac:dyDescent="0.15">
      <c r="A8" s="5">
        <f t="shared" si="0"/>
        <v>54</v>
      </c>
      <c r="B8" s="2" t="str">
        <f t="shared" si="1"/>
        <v>3.75vw</v>
      </c>
      <c r="C8" s="5">
        <f t="shared" si="2"/>
        <v>693</v>
      </c>
      <c r="D8" s="2" t="str">
        <f t="shared" si="3"/>
        <v>48.125vw</v>
      </c>
    </row>
    <row r="9" spans="1:7" x14ac:dyDescent="0.15">
      <c r="A9" s="5">
        <f t="shared" si="0"/>
        <v>63</v>
      </c>
      <c r="B9" s="2" t="str">
        <f t="shared" si="1"/>
        <v>4.375vw</v>
      </c>
      <c r="C9" s="5">
        <f t="shared" si="2"/>
        <v>688.5</v>
      </c>
      <c r="D9" s="2" t="str">
        <f t="shared" si="3"/>
        <v>47.8125vw</v>
      </c>
    </row>
    <row r="10" spans="1:7" x14ac:dyDescent="0.15">
      <c r="A10" s="5">
        <f t="shared" si="0"/>
        <v>72</v>
      </c>
      <c r="B10" s="2" t="str">
        <f t="shared" si="1"/>
        <v>5vw</v>
      </c>
      <c r="C10" s="5">
        <f t="shared" si="2"/>
        <v>684</v>
      </c>
      <c r="D10" s="2" t="str">
        <f t="shared" si="3"/>
        <v>47.5vw</v>
      </c>
    </row>
    <row r="11" spans="1:7" x14ac:dyDescent="0.15">
      <c r="A11" s="5">
        <f t="shared" si="0"/>
        <v>81</v>
      </c>
      <c r="B11" s="2" t="str">
        <f t="shared" si="1"/>
        <v>5.625vw</v>
      </c>
      <c r="C11" s="5">
        <f t="shared" si="2"/>
        <v>679.5</v>
      </c>
      <c r="D11" s="2" t="str">
        <f t="shared" si="3"/>
        <v>47.1875vw</v>
      </c>
    </row>
    <row r="12" spans="1:7" x14ac:dyDescent="0.15">
      <c r="A12" s="5">
        <f t="shared" si="0"/>
        <v>90</v>
      </c>
      <c r="B12" s="2" t="str">
        <f t="shared" si="1"/>
        <v>6.25vw</v>
      </c>
      <c r="C12" s="5">
        <f t="shared" si="2"/>
        <v>675</v>
      </c>
      <c r="D12" s="2" t="str">
        <f t="shared" si="3"/>
        <v>46.875vw</v>
      </c>
    </row>
    <row r="13" spans="1:7" x14ac:dyDescent="0.15">
      <c r="A13" s="5">
        <f t="shared" si="0"/>
        <v>99</v>
      </c>
      <c r="B13" s="2" t="str">
        <f t="shared" si="1"/>
        <v>6.875vw</v>
      </c>
      <c r="C13" s="5">
        <f t="shared" si="2"/>
        <v>670.5</v>
      </c>
      <c r="D13" s="2" t="str">
        <f t="shared" si="3"/>
        <v>46.5625vw</v>
      </c>
    </row>
    <row r="14" spans="1:7" x14ac:dyDescent="0.15">
      <c r="A14" s="5">
        <f t="shared" si="0"/>
        <v>108</v>
      </c>
      <c r="B14" s="2" t="str">
        <f t="shared" si="1"/>
        <v>7.5vw</v>
      </c>
      <c r="C14" s="5">
        <f t="shared" si="2"/>
        <v>666</v>
      </c>
      <c r="D14" s="2" t="str">
        <f t="shared" si="3"/>
        <v>46.25vw</v>
      </c>
    </row>
    <row r="15" spans="1:7" x14ac:dyDescent="0.15">
      <c r="A15" s="5">
        <f t="shared" si="0"/>
        <v>117</v>
      </c>
      <c r="B15" s="2" t="str">
        <f t="shared" si="1"/>
        <v>8.125vw</v>
      </c>
      <c r="C15" s="5">
        <f t="shared" si="2"/>
        <v>661.5</v>
      </c>
      <c r="D15" s="2" t="str">
        <f t="shared" si="3"/>
        <v>45.9375vw</v>
      </c>
    </row>
    <row r="16" spans="1:7" x14ac:dyDescent="0.15">
      <c r="A16" s="5">
        <f t="shared" si="0"/>
        <v>126</v>
      </c>
      <c r="B16" s="2" t="str">
        <f t="shared" si="1"/>
        <v>8.75vw</v>
      </c>
      <c r="C16" s="5">
        <f t="shared" si="2"/>
        <v>657</v>
      </c>
      <c r="D16" s="2" t="str">
        <f t="shared" si="3"/>
        <v>45.625vw</v>
      </c>
    </row>
    <row r="17" spans="1:4" x14ac:dyDescent="0.15">
      <c r="A17" s="5">
        <f t="shared" si="0"/>
        <v>135</v>
      </c>
      <c r="B17" s="2" t="str">
        <f t="shared" si="1"/>
        <v>9.375vw</v>
      </c>
      <c r="C17" s="5">
        <f t="shared" si="2"/>
        <v>652.5</v>
      </c>
      <c r="D17" s="2" t="str">
        <f t="shared" si="3"/>
        <v>45.3125vw</v>
      </c>
    </row>
    <row r="18" spans="1:4" x14ac:dyDescent="0.15">
      <c r="A18" s="5">
        <f t="shared" si="0"/>
        <v>144</v>
      </c>
      <c r="B18" s="2" t="str">
        <f t="shared" si="1"/>
        <v>10vw</v>
      </c>
      <c r="C18" s="5">
        <f t="shared" si="2"/>
        <v>648</v>
      </c>
      <c r="D18" s="2" t="str">
        <f t="shared" si="3"/>
        <v>45vw</v>
      </c>
    </row>
    <row r="19" spans="1:4" x14ac:dyDescent="0.15">
      <c r="A19" s="5">
        <f t="shared" si="0"/>
        <v>153</v>
      </c>
      <c r="B19" s="2" t="str">
        <f t="shared" si="1"/>
        <v>10.625vw</v>
      </c>
      <c r="C19" s="5">
        <f t="shared" si="2"/>
        <v>643.5</v>
      </c>
      <c r="D19" s="2" t="str">
        <f t="shared" si="3"/>
        <v>44.6875vw</v>
      </c>
    </row>
    <row r="20" spans="1:4" x14ac:dyDescent="0.15">
      <c r="A20" s="5">
        <f t="shared" si="0"/>
        <v>162</v>
      </c>
      <c r="B20" s="2" t="str">
        <f t="shared" si="1"/>
        <v>11.25vw</v>
      </c>
      <c r="C20" s="5">
        <f t="shared" si="2"/>
        <v>639</v>
      </c>
      <c r="D20" s="2" t="str">
        <f t="shared" si="3"/>
        <v>44.375vw</v>
      </c>
    </row>
    <row r="21" spans="1:4" x14ac:dyDescent="0.15">
      <c r="A21" s="5">
        <f t="shared" si="0"/>
        <v>171</v>
      </c>
      <c r="B21" s="2" t="str">
        <f t="shared" si="1"/>
        <v>11.875vw</v>
      </c>
      <c r="C21" s="5">
        <f t="shared" si="2"/>
        <v>634.5</v>
      </c>
      <c r="D21" s="2" t="str">
        <f t="shared" si="3"/>
        <v>44.0625vw</v>
      </c>
    </row>
    <row r="22" spans="1:4" x14ac:dyDescent="0.15">
      <c r="A22" s="5">
        <f t="shared" si="0"/>
        <v>180</v>
      </c>
      <c r="B22" s="2" t="str">
        <f t="shared" si="1"/>
        <v>12.5vw</v>
      </c>
      <c r="C22" s="5">
        <f t="shared" si="2"/>
        <v>630</v>
      </c>
      <c r="D22" s="2" t="str">
        <f t="shared" si="3"/>
        <v>43.75vw</v>
      </c>
    </row>
    <row r="23" spans="1:4" x14ac:dyDescent="0.15">
      <c r="A23" s="5">
        <f t="shared" si="0"/>
        <v>189</v>
      </c>
      <c r="B23" s="2" t="str">
        <f t="shared" si="1"/>
        <v>13.125vw</v>
      </c>
      <c r="C23" s="5">
        <f t="shared" si="2"/>
        <v>625.5</v>
      </c>
      <c r="D23" s="2" t="str">
        <f t="shared" si="3"/>
        <v>43.4375vw</v>
      </c>
    </row>
    <row r="24" spans="1:4" x14ac:dyDescent="0.15">
      <c r="A24" s="5">
        <f t="shared" si="0"/>
        <v>198</v>
      </c>
      <c r="B24" s="2" t="str">
        <f t="shared" si="1"/>
        <v>13.75vw</v>
      </c>
      <c r="C24" s="5">
        <f t="shared" si="2"/>
        <v>621</v>
      </c>
      <c r="D24" s="2" t="str">
        <f t="shared" si="3"/>
        <v>43.125vw</v>
      </c>
    </row>
    <row r="25" spans="1:4" x14ac:dyDescent="0.15">
      <c r="A25" s="5">
        <f t="shared" si="0"/>
        <v>207</v>
      </c>
      <c r="B25" s="2" t="str">
        <f t="shared" si="1"/>
        <v>14.375vw</v>
      </c>
      <c r="C25" s="5">
        <f t="shared" si="2"/>
        <v>616.5</v>
      </c>
      <c r="D25" s="2" t="str">
        <f t="shared" si="3"/>
        <v>42.8125vw</v>
      </c>
    </row>
    <row r="26" spans="1:4" x14ac:dyDescent="0.15">
      <c r="A26" s="5">
        <f t="shared" si="0"/>
        <v>216</v>
      </c>
      <c r="B26" s="2" t="str">
        <f t="shared" si="1"/>
        <v>15vw</v>
      </c>
      <c r="C26" s="5">
        <f t="shared" si="2"/>
        <v>612</v>
      </c>
      <c r="D26" s="2" t="str">
        <f t="shared" si="3"/>
        <v>42.5vw</v>
      </c>
    </row>
    <row r="27" spans="1:4" x14ac:dyDescent="0.15">
      <c r="A27" s="5">
        <f t="shared" si="0"/>
        <v>225</v>
      </c>
      <c r="B27" s="2" t="str">
        <f t="shared" si="1"/>
        <v>15.625vw</v>
      </c>
      <c r="C27" s="5">
        <f t="shared" si="2"/>
        <v>607.5</v>
      </c>
      <c r="D27" s="2" t="str">
        <f t="shared" si="3"/>
        <v>42.1875vw</v>
      </c>
    </row>
    <row r="28" spans="1:4" x14ac:dyDescent="0.15">
      <c r="A28" s="5">
        <f t="shared" si="0"/>
        <v>234</v>
      </c>
      <c r="B28" s="2" t="str">
        <f t="shared" si="1"/>
        <v>16.25vw</v>
      </c>
      <c r="C28" s="5">
        <f t="shared" si="2"/>
        <v>603</v>
      </c>
      <c r="D28" s="2" t="str">
        <f t="shared" si="3"/>
        <v>41.875vw</v>
      </c>
    </row>
    <row r="29" spans="1:4" x14ac:dyDescent="0.15">
      <c r="A29" s="5">
        <f t="shared" si="0"/>
        <v>243</v>
      </c>
      <c r="B29" s="2" t="str">
        <f t="shared" si="1"/>
        <v>16.875vw</v>
      </c>
      <c r="C29" s="5">
        <f t="shared" si="2"/>
        <v>598.5</v>
      </c>
      <c r="D29" s="2" t="str">
        <f t="shared" si="3"/>
        <v>41.5625vw</v>
      </c>
    </row>
    <row r="30" spans="1:4" x14ac:dyDescent="0.15">
      <c r="A30" s="5">
        <f t="shared" si="0"/>
        <v>252</v>
      </c>
      <c r="B30" s="2" t="str">
        <f t="shared" si="1"/>
        <v>17.5vw</v>
      </c>
      <c r="C30" s="5">
        <f t="shared" si="2"/>
        <v>594</v>
      </c>
      <c r="D30" s="2" t="str">
        <f t="shared" si="3"/>
        <v>41.25vw</v>
      </c>
    </row>
    <row r="31" spans="1:4" x14ac:dyDescent="0.15">
      <c r="A31" s="5">
        <f t="shared" si="0"/>
        <v>261</v>
      </c>
      <c r="B31" s="2" t="str">
        <f t="shared" si="1"/>
        <v>18.125vw</v>
      </c>
      <c r="C31" s="5">
        <f t="shared" si="2"/>
        <v>589.5</v>
      </c>
      <c r="D31" s="2" t="str">
        <f t="shared" si="3"/>
        <v>40.9375vw</v>
      </c>
    </row>
    <row r="32" spans="1:4" x14ac:dyDescent="0.15">
      <c r="A32" s="5">
        <f t="shared" si="0"/>
        <v>270</v>
      </c>
      <c r="B32" s="2" t="str">
        <f t="shared" si="1"/>
        <v>18.75vw</v>
      </c>
      <c r="C32" s="5">
        <f t="shared" si="2"/>
        <v>585</v>
      </c>
      <c r="D32" s="2" t="str">
        <f t="shared" si="3"/>
        <v>40.625vw</v>
      </c>
    </row>
    <row r="33" spans="1:4" x14ac:dyDescent="0.15">
      <c r="A33" s="5">
        <f t="shared" si="0"/>
        <v>279</v>
      </c>
      <c r="B33" s="2" t="str">
        <f t="shared" si="1"/>
        <v>19.375vw</v>
      </c>
      <c r="C33" s="5">
        <f t="shared" si="2"/>
        <v>580.5</v>
      </c>
      <c r="D33" s="2" t="str">
        <f t="shared" si="3"/>
        <v>40.3125vw</v>
      </c>
    </row>
    <row r="34" spans="1:4" x14ac:dyDescent="0.15">
      <c r="A34" s="5">
        <f t="shared" ref="A34:A65" si="4">9*(ROW()-2)</f>
        <v>288</v>
      </c>
      <c r="B34" s="2" t="str">
        <f t="shared" ref="B34:B65" si="5">A34/vw_1 &amp; "vw"</f>
        <v>20vw</v>
      </c>
      <c r="C34" s="5">
        <f t="shared" ref="C34:C65" si="6">(PAGE_WIDTH_PX-A34) * 0.5</f>
        <v>576</v>
      </c>
      <c r="D34" s="2" t="str">
        <f t="shared" ref="D34:D65" si="7">(100 - A34/vw_1) * 0.5 &amp; "vw"</f>
        <v>40vw</v>
      </c>
    </row>
    <row r="35" spans="1:4" x14ac:dyDescent="0.15">
      <c r="A35" s="5">
        <f t="shared" si="4"/>
        <v>297</v>
      </c>
      <c r="B35" s="2" t="str">
        <f t="shared" si="5"/>
        <v>20.625vw</v>
      </c>
      <c r="C35" s="5">
        <f t="shared" si="6"/>
        <v>571.5</v>
      </c>
      <c r="D35" s="2" t="str">
        <f t="shared" si="7"/>
        <v>39.6875vw</v>
      </c>
    </row>
    <row r="36" spans="1:4" x14ac:dyDescent="0.15">
      <c r="A36" s="5">
        <f t="shared" si="4"/>
        <v>306</v>
      </c>
      <c r="B36" s="2" t="str">
        <f t="shared" si="5"/>
        <v>21.25vw</v>
      </c>
      <c r="C36" s="5">
        <f t="shared" si="6"/>
        <v>567</v>
      </c>
      <c r="D36" s="2" t="str">
        <f t="shared" si="7"/>
        <v>39.375vw</v>
      </c>
    </row>
    <row r="37" spans="1:4" x14ac:dyDescent="0.15">
      <c r="A37" s="5">
        <f t="shared" si="4"/>
        <v>315</v>
      </c>
      <c r="B37" s="2" t="str">
        <f t="shared" si="5"/>
        <v>21.875vw</v>
      </c>
      <c r="C37" s="5">
        <f t="shared" si="6"/>
        <v>562.5</v>
      </c>
      <c r="D37" s="2" t="str">
        <f t="shared" si="7"/>
        <v>39.0625vw</v>
      </c>
    </row>
    <row r="38" spans="1:4" x14ac:dyDescent="0.15">
      <c r="A38" s="5">
        <f t="shared" si="4"/>
        <v>324</v>
      </c>
      <c r="B38" s="2" t="str">
        <f t="shared" si="5"/>
        <v>22.5vw</v>
      </c>
      <c r="C38" s="5">
        <f t="shared" si="6"/>
        <v>558</v>
      </c>
      <c r="D38" s="2" t="str">
        <f t="shared" si="7"/>
        <v>38.75vw</v>
      </c>
    </row>
    <row r="39" spans="1:4" x14ac:dyDescent="0.15">
      <c r="A39" s="5">
        <f t="shared" si="4"/>
        <v>333</v>
      </c>
      <c r="B39" s="2" t="str">
        <f t="shared" si="5"/>
        <v>23.125vw</v>
      </c>
      <c r="C39" s="5">
        <f t="shared" si="6"/>
        <v>553.5</v>
      </c>
      <c r="D39" s="2" t="str">
        <f t="shared" si="7"/>
        <v>38.4375vw</v>
      </c>
    </row>
    <row r="40" spans="1:4" x14ac:dyDescent="0.15">
      <c r="A40" s="5">
        <f t="shared" si="4"/>
        <v>342</v>
      </c>
      <c r="B40" s="2" t="str">
        <f t="shared" si="5"/>
        <v>23.75vw</v>
      </c>
      <c r="C40" s="5">
        <f t="shared" si="6"/>
        <v>549</v>
      </c>
      <c r="D40" s="2" t="str">
        <f t="shared" si="7"/>
        <v>38.125vw</v>
      </c>
    </row>
    <row r="41" spans="1:4" x14ac:dyDescent="0.15">
      <c r="A41" s="5">
        <f t="shared" si="4"/>
        <v>351</v>
      </c>
      <c r="B41" s="2" t="str">
        <f t="shared" si="5"/>
        <v>24.375vw</v>
      </c>
      <c r="C41" s="5">
        <f t="shared" si="6"/>
        <v>544.5</v>
      </c>
      <c r="D41" s="2" t="str">
        <f t="shared" si="7"/>
        <v>37.8125vw</v>
      </c>
    </row>
    <row r="42" spans="1:4" x14ac:dyDescent="0.15">
      <c r="A42" s="5">
        <f t="shared" si="4"/>
        <v>360</v>
      </c>
      <c r="B42" s="2" t="str">
        <f t="shared" si="5"/>
        <v>25vw</v>
      </c>
      <c r="C42" s="5">
        <f t="shared" si="6"/>
        <v>540</v>
      </c>
      <c r="D42" s="2" t="str">
        <f t="shared" si="7"/>
        <v>37.5vw</v>
      </c>
    </row>
    <row r="43" spans="1:4" x14ac:dyDescent="0.15">
      <c r="A43" s="5">
        <f t="shared" si="4"/>
        <v>369</v>
      </c>
      <c r="B43" s="2" t="str">
        <f t="shared" si="5"/>
        <v>25.625vw</v>
      </c>
      <c r="C43" s="5">
        <f t="shared" si="6"/>
        <v>535.5</v>
      </c>
      <c r="D43" s="2" t="str">
        <f t="shared" si="7"/>
        <v>37.1875vw</v>
      </c>
    </row>
    <row r="44" spans="1:4" x14ac:dyDescent="0.15">
      <c r="A44" s="5">
        <f t="shared" si="4"/>
        <v>378</v>
      </c>
      <c r="B44" s="2" t="str">
        <f t="shared" si="5"/>
        <v>26.25vw</v>
      </c>
      <c r="C44" s="5">
        <f t="shared" si="6"/>
        <v>531</v>
      </c>
      <c r="D44" s="2" t="str">
        <f t="shared" si="7"/>
        <v>36.875vw</v>
      </c>
    </row>
    <row r="45" spans="1:4" x14ac:dyDescent="0.15">
      <c r="A45" s="5">
        <f t="shared" si="4"/>
        <v>387</v>
      </c>
      <c r="B45" s="2" t="str">
        <f t="shared" si="5"/>
        <v>26.875vw</v>
      </c>
      <c r="C45" s="5">
        <f t="shared" si="6"/>
        <v>526.5</v>
      </c>
      <c r="D45" s="2" t="str">
        <f t="shared" si="7"/>
        <v>36.5625vw</v>
      </c>
    </row>
    <row r="46" spans="1:4" x14ac:dyDescent="0.15">
      <c r="A46" s="5">
        <f t="shared" si="4"/>
        <v>396</v>
      </c>
      <c r="B46" s="2" t="str">
        <f t="shared" si="5"/>
        <v>27.5vw</v>
      </c>
      <c r="C46" s="5">
        <f t="shared" si="6"/>
        <v>522</v>
      </c>
      <c r="D46" s="2" t="str">
        <f t="shared" si="7"/>
        <v>36.25vw</v>
      </c>
    </row>
    <row r="47" spans="1:4" x14ac:dyDescent="0.15">
      <c r="A47" s="5">
        <f t="shared" si="4"/>
        <v>405</v>
      </c>
      <c r="B47" s="2" t="str">
        <f t="shared" si="5"/>
        <v>28.125vw</v>
      </c>
      <c r="C47" s="5">
        <f t="shared" si="6"/>
        <v>517.5</v>
      </c>
      <c r="D47" s="2" t="str">
        <f t="shared" si="7"/>
        <v>35.9375vw</v>
      </c>
    </row>
    <row r="48" spans="1:4" x14ac:dyDescent="0.15">
      <c r="A48" s="5">
        <f t="shared" si="4"/>
        <v>414</v>
      </c>
      <c r="B48" s="2" t="str">
        <f t="shared" si="5"/>
        <v>28.75vw</v>
      </c>
      <c r="C48" s="5">
        <f t="shared" si="6"/>
        <v>513</v>
      </c>
      <c r="D48" s="2" t="str">
        <f t="shared" si="7"/>
        <v>35.625vw</v>
      </c>
    </row>
    <row r="49" spans="1:4" x14ac:dyDescent="0.15">
      <c r="A49" s="5">
        <f t="shared" si="4"/>
        <v>423</v>
      </c>
      <c r="B49" s="2" t="str">
        <f t="shared" si="5"/>
        <v>29.375vw</v>
      </c>
      <c r="C49" s="5">
        <f t="shared" si="6"/>
        <v>508.5</v>
      </c>
      <c r="D49" s="2" t="str">
        <f t="shared" si="7"/>
        <v>35.3125vw</v>
      </c>
    </row>
    <row r="50" spans="1:4" x14ac:dyDescent="0.15">
      <c r="A50" s="5">
        <f t="shared" si="4"/>
        <v>432</v>
      </c>
      <c r="B50" s="2" t="str">
        <f t="shared" si="5"/>
        <v>30vw</v>
      </c>
      <c r="C50" s="5">
        <f t="shared" si="6"/>
        <v>504</v>
      </c>
      <c r="D50" s="2" t="str">
        <f t="shared" si="7"/>
        <v>35vw</v>
      </c>
    </row>
    <row r="51" spans="1:4" x14ac:dyDescent="0.15">
      <c r="A51" s="5">
        <f t="shared" si="4"/>
        <v>441</v>
      </c>
      <c r="B51" s="2" t="str">
        <f t="shared" si="5"/>
        <v>30.625vw</v>
      </c>
      <c r="C51" s="5">
        <f t="shared" si="6"/>
        <v>499.5</v>
      </c>
      <c r="D51" s="2" t="str">
        <f t="shared" si="7"/>
        <v>34.6875vw</v>
      </c>
    </row>
    <row r="52" spans="1:4" x14ac:dyDescent="0.15">
      <c r="A52" s="5">
        <f t="shared" si="4"/>
        <v>450</v>
      </c>
      <c r="B52" s="2" t="str">
        <f t="shared" si="5"/>
        <v>31.25vw</v>
      </c>
      <c r="C52" s="5">
        <f t="shared" si="6"/>
        <v>495</v>
      </c>
      <c r="D52" s="2" t="str">
        <f t="shared" si="7"/>
        <v>34.375vw</v>
      </c>
    </row>
    <row r="53" spans="1:4" x14ac:dyDescent="0.15">
      <c r="A53" s="5">
        <f t="shared" si="4"/>
        <v>459</v>
      </c>
      <c r="B53" s="2" t="str">
        <f t="shared" si="5"/>
        <v>31.875vw</v>
      </c>
      <c r="C53" s="5">
        <f t="shared" si="6"/>
        <v>490.5</v>
      </c>
      <c r="D53" s="2" t="str">
        <f t="shared" si="7"/>
        <v>34.0625vw</v>
      </c>
    </row>
    <row r="54" spans="1:4" x14ac:dyDescent="0.15">
      <c r="A54" s="5">
        <f t="shared" si="4"/>
        <v>468</v>
      </c>
      <c r="B54" s="2" t="str">
        <f t="shared" si="5"/>
        <v>32.5vw</v>
      </c>
      <c r="C54" s="5">
        <f t="shared" si="6"/>
        <v>486</v>
      </c>
      <c r="D54" s="2" t="str">
        <f t="shared" si="7"/>
        <v>33.75vw</v>
      </c>
    </row>
    <row r="55" spans="1:4" x14ac:dyDescent="0.15">
      <c r="A55" s="5">
        <f t="shared" si="4"/>
        <v>477</v>
      </c>
      <c r="B55" s="2" t="str">
        <f t="shared" si="5"/>
        <v>33.125vw</v>
      </c>
      <c r="C55" s="5">
        <f t="shared" si="6"/>
        <v>481.5</v>
      </c>
      <c r="D55" s="2" t="str">
        <f t="shared" si="7"/>
        <v>33.4375vw</v>
      </c>
    </row>
    <row r="56" spans="1:4" x14ac:dyDescent="0.15">
      <c r="A56" s="5">
        <f t="shared" si="4"/>
        <v>486</v>
      </c>
      <c r="B56" s="2" t="str">
        <f t="shared" si="5"/>
        <v>33.75vw</v>
      </c>
      <c r="C56" s="5">
        <f t="shared" si="6"/>
        <v>477</v>
      </c>
      <c r="D56" s="2" t="str">
        <f t="shared" si="7"/>
        <v>33.125vw</v>
      </c>
    </row>
    <row r="57" spans="1:4" x14ac:dyDescent="0.15">
      <c r="A57" s="5">
        <f t="shared" si="4"/>
        <v>495</v>
      </c>
      <c r="B57" s="2" t="str">
        <f t="shared" si="5"/>
        <v>34.375vw</v>
      </c>
      <c r="C57" s="5">
        <f t="shared" si="6"/>
        <v>472.5</v>
      </c>
      <c r="D57" s="2" t="str">
        <f t="shared" si="7"/>
        <v>32.8125vw</v>
      </c>
    </row>
    <row r="58" spans="1:4" x14ac:dyDescent="0.15">
      <c r="A58" s="5">
        <f t="shared" si="4"/>
        <v>504</v>
      </c>
      <c r="B58" s="2" t="str">
        <f t="shared" si="5"/>
        <v>35vw</v>
      </c>
      <c r="C58" s="5">
        <f t="shared" si="6"/>
        <v>468</v>
      </c>
      <c r="D58" s="2" t="str">
        <f t="shared" si="7"/>
        <v>32.5vw</v>
      </c>
    </row>
    <row r="59" spans="1:4" x14ac:dyDescent="0.15">
      <c r="A59" s="5">
        <f t="shared" si="4"/>
        <v>513</v>
      </c>
      <c r="B59" s="2" t="str">
        <f t="shared" si="5"/>
        <v>35.625vw</v>
      </c>
      <c r="C59" s="5">
        <f t="shared" si="6"/>
        <v>463.5</v>
      </c>
      <c r="D59" s="2" t="str">
        <f t="shared" si="7"/>
        <v>32.1875vw</v>
      </c>
    </row>
    <row r="60" spans="1:4" x14ac:dyDescent="0.15">
      <c r="A60" s="5">
        <f t="shared" si="4"/>
        <v>522</v>
      </c>
      <c r="B60" s="2" t="str">
        <f t="shared" si="5"/>
        <v>36.25vw</v>
      </c>
      <c r="C60" s="5">
        <f t="shared" si="6"/>
        <v>459</v>
      </c>
      <c r="D60" s="2" t="str">
        <f t="shared" si="7"/>
        <v>31.875vw</v>
      </c>
    </row>
    <row r="61" spans="1:4" x14ac:dyDescent="0.15">
      <c r="A61" s="5">
        <f t="shared" si="4"/>
        <v>531</v>
      </c>
      <c r="B61" s="2" t="str">
        <f t="shared" si="5"/>
        <v>36.875vw</v>
      </c>
      <c r="C61" s="5">
        <f t="shared" si="6"/>
        <v>454.5</v>
      </c>
      <c r="D61" s="2" t="str">
        <f t="shared" si="7"/>
        <v>31.5625vw</v>
      </c>
    </row>
    <row r="62" spans="1:4" x14ac:dyDescent="0.15">
      <c r="A62" s="5">
        <f t="shared" si="4"/>
        <v>540</v>
      </c>
      <c r="B62" s="2" t="str">
        <f t="shared" si="5"/>
        <v>37.5vw</v>
      </c>
      <c r="C62" s="5">
        <f t="shared" si="6"/>
        <v>450</v>
      </c>
      <c r="D62" s="2" t="str">
        <f t="shared" si="7"/>
        <v>31.25vw</v>
      </c>
    </row>
    <row r="63" spans="1:4" x14ac:dyDescent="0.15">
      <c r="A63" s="5">
        <f t="shared" si="4"/>
        <v>549</v>
      </c>
      <c r="B63" s="2" t="str">
        <f t="shared" si="5"/>
        <v>38.125vw</v>
      </c>
      <c r="C63" s="5">
        <f t="shared" si="6"/>
        <v>445.5</v>
      </c>
      <c r="D63" s="2" t="str">
        <f t="shared" si="7"/>
        <v>30.9375vw</v>
      </c>
    </row>
    <row r="64" spans="1:4" x14ac:dyDescent="0.15">
      <c r="A64" s="5">
        <f t="shared" si="4"/>
        <v>558</v>
      </c>
      <c r="B64" s="2" t="str">
        <f t="shared" si="5"/>
        <v>38.75vw</v>
      </c>
      <c r="C64" s="5">
        <f t="shared" si="6"/>
        <v>441</v>
      </c>
      <c r="D64" s="2" t="str">
        <f t="shared" si="7"/>
        <v>30.625vw</v>
      </c>
    </row>
    <row r="65" spans="1:4" x14ac:dyDescent="0.15">
      <c r="A65" s="5">
        <f t="shared" si="4"/>
        <v>567</v>
      </c>
      <c r="B65" s="2" t="str">
        <f t="shared" si="5"/>
        <v>39.375vw</v>
      </c>
      <c r="C65" s="5">
        <f t="shared" si="6"/>
        <v>436.5</v>
      </c>
      <c r="D65" s="2" t="str">
        <f t="shared" si="7"/>
        <v>30.3125vw</v>
      </c>
    </row>
    <row r="66" spans="1:4" x14ac:dyDescent="0.15">
      <c r="A66" s="5">
        <f t="shared" ref="A66:A97" si="8">9*(ROW()-2)</f>
        <v>576</v>
      </c>
      <c r="B66" s="2" t="str">
        <f t="shared" ref="B66:B97" si="9">A66/vw_1 &amp; "vw"</f>
        <v>40vw</v>
      </c>
      <c r="C66" s="5">
        <f t="shared" ref="C66:C97" si="10">(PAGE_WIDTH_PX-A66) * 0.5</f>
        <v>432</v>
      </c>
      <c r="D66" s="2" t="str">
        <f t="shared" ref="D66:D97" si="11">(100 - A66/vw_1) * 0.5 &amp; "vw"</f>
        <v>30vw</v>
      </c>
    </row>
    <row r="67" spans="1:4" x14ac:dyDescent="0.15">
      <c r="A67" s="5">
        <f t="shared" si="8"/>
        <v>585</v>
      </c>
      <c r="B67" s="2" t="str">
        <f t="shared" si="9"/>
        <v>40.625vw</v>
      </c>
      <c r="C67" s="5">
        <f t="shared" si="10"/>
        <v>427.5</v>
      </c>
      <c r="D67" s="2" t="str">
        <f t="shared" si="11"/>
        <v>29.6875vw</v>
      </c>
    </row>
    <row r="68" spans="1:4" x14ac:dyDescent="0.15">
      <c r="A68" s="5">
        <f t="shared" si="8"/>
        <v>594</v>
      </c>
      <c r="B68" s="2" t="str">
        <f t="shared" si="9"/>
        <v>41.25vw</v>
      </c>
      <c r="C68" s="5">
        <f t="shared" si="10"/>
        <v>423</v>
      </c>
      <c r="D68" s="2" t="str">
        <f t="shared" si="11"/>
        <v>29.375vw</v>
      </c>
    </row>
    <row r="69" spans="1:4" x14ac:dyDescent="0.15">
      <c r="A69" s="5">
        <f t="shared" si="8"/>
        <v>603</v>
      </c>
      <c r="B69" s="2" t="str">
        <f t="shared" si="9"/>
        <v>41.875vw</v>
      </c>
      <c r="C69" s="5">
        <f t="shared" si="10"/>
        <v>418.5</v>
      </c>
      <c r="D69" s="2" t="str">
        <f t="shared" si="11"/>
        <v>29.0625vw</v>
      </c>
    </row>
    <row r="70" spans="1:4" x14ac:dyDescent="0.15">
      <c r="A70" s="5">
        <f t="shared" si="8"/>
        <v>612</v>
      </c>
      <c r="B70" s="2" t="str">
        <f t="shared" si="9"/>
        <v>42.5vw</v>
      </c>
      <c r="C70" s="5">
        <f t="shared" si="10"/>
        <v>414</v>
      </c>
      <c r="D70" s="2" t="str">
        <f t="shared" si="11"/>
        <v>28.75vw</v>
      </c>
    </row>
    <row r="71" spans="1:4" x14ac:dyDescent="0.15">
      <c r="A71" s="5">
        <f t="shared" si="8"/>
        <v>621</v>
      </c>
      <c r="B71" s="2" t="str">
        <f t="shared" si="9"/>
        <v>43.125vw</v>
      </c>
      <c r="C71" s="5">
        <f t="shared" si="10"/>
        <v>409.5</v>
      </c>
      <c r="D71" s="2" t="str">
        <f t="shared" si="11"/>
        <v>28.4375vw</v>
      </c>
    </row>
    <row r="72" spans="1:4" x14ac:dyDescent="0.15">
      <c r="A72" s="5">
        <f t="shared" si="8"/>
        <v>630</v>
      </c>
      <c r="B72" s="2" t="str">
        <f t="shared" si="9"/>
        <v>43.75vw</v>
      </c>
      <c r="C72" s="5">
        <f t="shared" si="10"/>
        <v>405</v>
      </c>
      <c r="D72" s="2" t="str">
        <f t="shared" si="11"/>
        <v>28.125vw</v>
      </c>
    </row>
    <row r="73" spans="1:4" x14ac:dyDescent="0.15">
      <c r="A73" s="5">
        <f t="shared" si="8"/>
        <v>639</v>
      </c>
      <c r="B73" s="2" t="str">
        <f t="shared" si="9"/>
        <v>44.375vw</v>
      </c>
      <c r="C73" s="5">
        <f t="shared" si="10"/>
        <v>400.5</v>
      </c>
      <c r="D73" s="2" t="str">
        <f t="shared" si="11"/>
        <v>27.8125vw</v>
      </c>
    </row>
    <row r="74" spans="1:4" x14ac:dyDescent="0.15">
      <c r="A74" s="5">
        <f t="shared" si="8"/>
        <v>648</v>
      </c>
      <c r="B74" s="2" t="str">
        <f t="shared" si="9"/>
        <v>45vw</v>
      </c>
      <c r="C74" s="5">
        <f t="shared" si="10"/>
        <v>396</v>
      </c>
      <c r="D74" s="2" t="str">
        <f t="shared" si="11"/>
        <v>27.5vw</v>
      </c>
    </row>
    <row r="75" spans="1:4" x14ac:dyDescent="0.15">
      <c r="A75" s="5">
        <f t="shared" si="8"/>
        <v>657</v>
      </c>
      <c r="B75" s="2" t="str">
        <f t="shared" si="9"/>
        <v>45.625vw</v>
      </c>
      <c r="C75" s="5">
        <f t="shared" si="10"/>
        <v>391.5</v>
      </c>
      <c r="D75" s="2" t="str">
        <f t="shared" si="11"/>
        <v>27.1875vw</v>
      </c>
    </row>
    <row r="76" spans="1:4" x14ac:dyDescent="0.15">
      <c r="A76" s="5">
        <f t="shared" si="8"/>
        <v>666</v>
      </c>
      <c r="B76" s="2" t="str">
        <f t="shared" si="9"/>
        <v>46.25vw</v>
      </c>
      <c r="C76" s="5">
        <f t="shared" si="10"/>
        <v>387</v>
      </c>
      <c r="D76" s="2" t="str">
        <f t="shared" si="11"/>
        <v>26.875vw</v>
      </c>
    </row>
    <row r="77" spans="1:4" x14ac:dyDescent="0.15">
      <c r="A77" s="5">
        <f t="shared" si="8"/>
        <v>675</v>
      </c>
      <c r="B77" s="2" t="str">
        <f t="shared" si="9"/>
        <v>46.875vw</v>
      </c>
      <c r="C77" s="5">
        <f t="shared" si="10"/>
        <v>382.5</v>
      </c>
      <c r="D77" s="2" t="str">
        <f t="shared" si="11"/>
        <v>26.5625vw</v>
      </c>
    </row>
    <row r="78" spans="1:4" x14ac:dyDescent="0.15">
      <c r="A78" s="5">
        <f t="shared" si="8"/>
        <v>684</v>
      </c>
      <c r="B78" s="2" t="str">
        <f t="shared" si="9"/>
        <v>47.5vw</v>
      </c>
      <c r="C78" s="5">
        <f t="shared" si="10"/>
        <v>378</v>
      </c>
      <c r="D78" s="2" t="str">
        <f t="shared" si="11"/>
        <v>26.25vw</v>
      </c>
    </row>
    <row r="79" spans="1:4" x14ac:dyDescent="0.15">
      <c r="A79" s="5">
        <f t="shared" si="8"/>
        <v>693</v>
      </c>
      <c r="B79" s="2" t="str">
        <f t="shared" si="9"/>
        <v>48.125vw</v>
      </c>
      <c r="C79" s="5">
        <f t="shared" si="10"/>
        <v>373.5</v>
      </c>
      <c r="D79" s="2" t="str">
        <f t="shared" si="11"/>
        <v>25.9375vw</v>
      </c>
    </row>
    <row r="80" spans="1:4" x14ac:dyDescent="0.15">
      <c r="A80" s="5">
        <f t="shared" si="8"/>
        <v>702</v>
      </c>
      <c r="B80" s="2" t="str">
        <f t="shared" si="9"/>
        <v>48.75vw</v>
      </c>
      <c r="C80" s="5">
        <f t="shared" si="10"/>
        <v>369</v>
      </c>
      <c r="D80" s="2" t="str">
        <f t="shared" si="11"/>
        <v>25.625vw</v>
      </c>
    </row>
    <row r="81" spans="1:4" x14ac:dyDescent="0.15">
      <c r="A81" s="5">
        <f t="shared" si="8"/>
        <v>711</v>
      </c>
      <c r="B81" s="2" t="str">
        <f t="shared" si="9"/>
        <v>49.375vw</v>
      </c>
      <c r="C81" s="5">
        <f t="shared" si="10"/>
        <v>364.5</v>
      </c>
      <c r="D81" s="2" t="str">
        <f t="shared" si="11"/>
        <v>25.3125vw</v>
      </c>
    </row>
    <row r="82" spans="1:4" x14ac:dyDescent="0.15">
      <c r="A82" s="5">
        <f t="shared" si="8"/>
        <v>720</v>
      </c>
      <c r="B82" s="2" t="str">
        <f t="shared" si="9"/>
        <v>50vw</v>
      </c>
      <c r="C82" s="5">
        <f t="shared" si="10"/>
        <v>360</v>
      </c>
      <c r="D82" s="2" t="str">
        <f t="shared" si="11"/>
        <v>25vw</v>
      </c>
    </row>
    <row r="83" spans="1:4" x14ac:dyDescent="0.15">
      <c r="A83" s="5">
        <f t="shared" si="8"/>
        <v>729</v>
      </c>
      <c r="B83" s="2" t="str">
        <f t="shared" si="9"/>
        <v>50.625vw</v>
      </c>
      <c r="C83" s="5">
        <f t="shared" si="10"/>
        <v>355.5</v>
      </c>
      <c r="D83" s="2" t="str">
        <f t="shared" si="11"/>
        <v>24.6875vw</v>
      </c>
    </row>
    <row r="84" spans="1:4" x14ac:dyDescent="0.15">
      <c r="A84" s="5">
        <f t="shared" si="8"/>
        <v>738</v>
      </c>
      <c r="B84" s="2" t="str">
        <f t="shared" si="9"/>
        <v>51.25vw</v>
      </c>
      <c r="C84" s="5">
        <f t="shared" si="10"/>
        <v>351</v>
      </c>
      <c r="D84" s="2" t="str">
        <f t="shared" si="11"/>
        <v>24.375vw</v>
      </c>
    </row>
    <row r="85" spans="1:4" x14ac:dyDescent="0.15">
      <c r="A85" s="5">
        <f t="shared" si="8"/>
        <v>747</v>
      </c>
      <c r="B85" s="2" t="str">
        <f t="shared" si="9"/>
        <v>51.875vw</v>
      </c>
      <c r="C85" s="5">
        <f t="shared" si="10"/>
        <v>346.5</v>
      </c>
      <c r="D85" s="2" t="str">
        <f t="shared" si="11"/>
        <v>24.0625vw</v>
      </c>
    </row>
    <row r="86" spans="1:4" x14ac:dyDescent="0.15">
      <c r="A86" s="5">
        <f t="shared" si="8"/>
        <v>756</v>
      </c>
      <c r="B86" s="2" t="str">
        <f t="shared" si="9"/>
        <v>52.5vw</v>
      </c>
      <c r="C86" s="5">
        <f t="shared" si="10"/>
        <v>342</v>
      </c>
      <c r="D86" s="2" t="str">
        <f t="shared" si="11"/>
        <v>23.75vw</v>
      </c>
    </row>
    <row r="87" spans="1:4" x14ac:dyDescent="0.15">
      <c r="A87" s="5">
        <f t="shared" si="8"/>
        <v>765</v>
      </c>
      <c r="B87" s="2" t="str">
        <f t="shared" si="9"/>
        <v>53.125vw</v>
      </c>
      <c r="C87" s="5">
        <f t="shared" si="10"/>
        <v>337.5</v>
      </c>
      <c r="D87" s="2" t="str">
        <f t="shared" si="11"/>
        <v>23.4375vw</v>
      </c>
    </row>
    <row r="88" spans="1:4" x14ac:dyDescent="0.15">
      <c r="A88" s="5">
        <f t="shared" si="8"/>
        <v>774</v>
      </c>
      <c r="B88" s="2" t="str">
        <f t="shared" si="9"/>
        <v>53.75vw</v>
      </c>
      <c r="C88" s="5">
        <f t="shared" si="10"/>
        <v>333</v>
      </c>
      <c r="D88" s="2" t="str">
        <f t="shared" si="11"/>
        <v>23.125vw</v>
      </c>
    </row>
    <row r="89" spans="1:4" x14ac:dyDescent="0.15">
      <c r="A89" s="5">
        <f t="shared" si="8"/>
        <v>783</v>
      </c>
      <c r="B89" s="2" t="str">
        <f t="shared" si="9"/>
        <v>54.375vw</v>
      </c>
      <c r="C89" s="5">
        <f t="shared" si="10"/>
        <v>328.5</v>
      </c>
      <c r="D89" s="2" t="str">
        <f t="shared" si="11"/>
        <v>22.8125vw</v>
      </c>
    </row>
    <row r="90" spans="1:4" x14ac:dyDescent="0.15">
      <c r="A90" s="5">
        <f t="shared" si="8"/>
        <v>792</v>
      </c>
      <c r="B90" s="2" t="str">
        <f t="shared" si="9"/>
        <v>55vw</v>
      </c>
      <c r="C90" s="5">
        <f t="shared" si="10"/>
        <v>324</v>
      </c>
      <c r="D90" s="2" t="str">
        <f t="shared" si="11"/>
        <v>22.5vw</v>
      </c>
    </row>
    <row r="91" spans="1:4" x14ac:dyDescent="0.15">
      <c r="A91" s="5">
        <f t="shared" si="8"/>
        <v>801</v>
      </c>
      <c r="B91" s="2" t="str">
        <f t="shared" si="9"/>
        <v>55.625vw</v>
      </c>
      <c r="C91" s="5">
        <f t="shared" si="10"/>
        <v>319.5</v>
      </c>
      <c r="D91" s="2" t="str">
        <f t="shared" si="11"/>
        <v>22.1875vw</v>
      </c>
    </row>
    <row r="92" spans="1:4" x14ac:dyDescent="0.15">
      <c r="A92" s="5">
        <f t="shared" si="8"/>
        <v>810</v>
      </c>
      <c r="B92" s="2" t="str">
        <f t="shared" si="9"/>
        <v>56.25vw</v>
      </c>
      <c r="C92" s="5">
        <f t="shared" si="10"/>
        <v>315</v>
      </c>
      <c r="D92" s="2" t="str">
        <f t="shared" si="11"/>
        <v>21.875vw</v>
      </c>
    </row>
    <row r="93" spans="1:4" x14ac:dyDescent="0.15">
      <c r="A93" s="5">
        <f t="shared" si="8"/>
        <v>819</v>
      </c>
      <c r="B93" s="2" t="str">
        <f t="shared" si="9"/>
        <v>56.875vw</v>
      </c>
      <c r="C93" s="5">
        <f t="shared" si="10"/>
        <v>310.5</v>
      </c>
      <c r="D93" s="2" t="str">
        <f t="shared" si="11"/>
        <v>21.5625vw</v>
      </c>
    </row>
    <row r="94" spans="1:4" x14ac:dyDescent="0.15">
      <c r="A94" s="5">
        <f t="shared" si="8"/>
        <v>828</v>
      </c>
      <c r="B94" s="2" t="str">
        <f t="shared" si="9"/>
        <v>57.5vw</v>
      </c>
      <c r="C94" s="5">
        <f t="shared" si="10"/>
        <v>306</v>
      </c>
      <c r="D94" s="2" t="str">
        <f t="shared" si="11"/>
        <v>21.25vw</v>
      </c>
    </row>
    <row r="95" spans="1:4" x14ac:dyDescent="0.15">
      <c r="A95" s="5">
        <f t="shared" si="8"/>
        <v>837</v>
      </c>
      <c r="B95" s="2" t="str">
        <f t="shared" si="9"/>
        <v>58.125vw</v>
      </c>
      <c r="C95" s="5">
        <f t="shared" si="10"/>
        <v>301.5</v>
      </c>
      <c r="D95" s="2" t="str">
        <f t="shared" si="11"/>
        <v>20.9375vw</v>
      </c>
    </row>
    <row r="96" spans="1:4" x14ac:dyDescent="0.15">
      <c r="A96" s="5">
        <f t="shared" si="8"/>
        <v>846</v>
      </c>
      <c r="B96" s="2" t="str">
        <f t="shared" si="9"/>
        <v>58.75vw</v>
      </c>
      <c r="C96" s="5">
        <f t="shared" si="10"/>
        <v>297</v>
      </c>
      <c r="D96" s="2" t="str">
        <f t="shared" si="11"/>
        <v>20.625vw</v>
      </c>
    </row>
    <row r="97" spans="1:4" x14ac:dyDescent="0.15">
      <c r="A97" s="5">
        <f t="shared" si="8"/>
        <v>855</v>
      </c>
      <c r="B97" s="2" t="str">
        <f t="shared" si="9"/>
        <v>59.375vw</v>
      </c>
      <c r="C97" s="5">
        <f t="shared" si="10"/>
        <v>292.5</v>
      </c>
      <c r="D97" s="2" t="str">
        <f t="shared" si="11"/>
        <v>20.3125vw</v>
      </c>
    </row>
    <row r="98" spans="1:4" x14ac:dyDescent="0.15">
      <c r="A98" s="5">
        <f t="shared" ref="A98:A129" si="12">9*(ROW()-2)</f>
        <v>864</v>
      </c>
      <c r="B98" s="2" t="str">
        <f t="shared" ref="B98:B129" si="13">A98/vw_1 &amp; "vw"</f>
        <v>60vw</v>
      </c>
      <c r="C98" s="5">
        <f t="shared" ref="C98:C129" si="14">(PAGE_WIDTH_PX-A98) * 0.5</f>
        <v>288</v>
      </c>
      <c r="D98" s="2" t="str">
        <f t="shared" ref="D98:D129" si="15">(100 - A98/vw_1) * 0.5 &amp; "vw"</f>
        <v>20vw</v>
      </c>
    </row>
    <row r="99" spans="1:4" x14ac:dyDescent="0.15">
      <c r="A99" s="5">
        <f t="shared" si="12"/>
        <v>873</v>
      </c>
      <c r="B99" s="2" t="str">
        <f t="shared" si="13"/>
        <v>60.625vw</v>
      </c>
      <c r="C99" s="5">
        <f t="shared" si="14"/>
        <v>283.5</v>
      </c>
      <c r="D99" s="2" t="str">
        <f t="shared" si="15"/>
        <v>19.6875vw</v>
      </c>
    </row>
    <row r="100" spans="1:4" x14ac:dyDescent="0.15">
      <c r="A100" s="5">
        <f t="shared" si="12"/>
        <v>882</v>
      </c>
      <c r="B100" s="2" t="str">
        <f t="shared" si="13"/>
        <v>61.25vw</v>
      </c>
      <c r="C100" s="5">
        <f t="shared" si="14"/>
        <v>279</v>
      </c>
      <c r="D100" s="2" t="str">
        <f t="shared" si="15"/>
        <v>19.375vw</v>
      </c>
    </row>
    <row r="101" spans="1:4" x14ac:dyDescent="0.15">
      <c r="A101" s="5">
        <f t="shared" si="12"/>
        <v>891</v>
      </c>
      <c r="B101" s="2" t="str">
        <f t="shared" si="13"/>
        <v>61.875vw</v>
      </c>
      <c r="C101" s="5">
        <f t="shared" si="14"/>
        <v>274.5</v>
      </c>
      <c r="D101" s="2" t="str">
        <f t="shared" si="15"/>
        <v>19.0625vw</v>
      </c>
    </row>
    <row r="102" spans="1:4" x14ac:dyDescent="0.15">
      <c r="A102" s="5">
        <f t="shared" si="12"/>
        <v>900</v>
      </c>
      <c r="B102" s="2" t="str">
        <f t="shared" si="13"/>
        <v>62.5vw</v>
      </c>
      <c r="C102" s="5">
        <f t="shared" si="14"/>
        <v>270</v>
      </c>
      <c r="D102" s="2" t="str">
        <f t="shared" si="15"/>
        <v>18.75vw</v>
      </c>
    </row>
    <row r="103" spans="1:4" x14ac:dyDescent="0.15">
      <c r="A103" s="5">
        <f t="shared" si="12"/>
        <v>909</v>
      </c>
      <c r="B103" s="2" t="str">
        <f t="shared" si="13"/>
        <v>63.125vw</v>
      </c>
      <c r="C103" s="5">
        <f t="shared" si="14"/>
        <v>265.5</v>
      </c>
      <c r="D103" s="2" t="str">
        <f t="shared" si="15"/>
        <v>18.4375vw</v>
      </c>
    </row>
    <row r="104" spans="1:4" x14ac:dyDescent="0.15">
      <c r="A104" s="5">
        <f t="shared" si="12"/>
        <v>918</v>
      </c>
      <c r="B104" s="2" t="str">
        <f t="shared" si="13"/>
        <v>63.75vw</v>
      </c>
      <c r="C104" s="5">
        <f t="shared" si="14"/>
        <v>261</v>
      </c>
      <c r="D104" s="2" t="str">
        <f t="shared" si="15"/>
        <v>18.125vw</v>
      </c>
    </row>
    <row r="105" spans="1:4" x14ac:dyDescent="0.15">
      <c r="A105" s="5">
        <f t="shared" si="12"/>
        <v>927</v>
      </c>
      <c r="B105" s="2" t="str">
        <f t="shared" si="13"/>
        <v>64.375vw</v>
      </c>
      <c r="C105" s="5">
        <f t="shared" si="14"/>
        <v>256.5</v>
      </c>
      <c r="D105" s="2" t="str">
        <f t="shared" si="15"/>
        <v>17.8125vw</v>
      </c>
    </row>
    <row r="106" spans="1:4" x14ac:dyDescent="0.15">
      <c r="A106" s="5">
        <f t="shared" si="12"/>
        <v>936</v>
      </c>
      <c r="B106" s="2" t="str">
        <f t="shared" si="13"/>
        <v>65vw</v>
      </c>
      <c r="C106" s="5">
        <f t="shared" si="14"/>
        <v>252</v>
      </c>
      <c r="D106" s="2" t="str">
        <f t="shared" si="15"/>
        <v>17.5vw</v>
      </c>
    </row>
    <row r="107" spans="1:4" x14ac:dyDescent="0.15">
      <c r="A107" s="5">
        <f t="shared" si="12"/>
        <v>945</v>
      </c>
      <c r="B107" s="2" t="str">
        <f t="shared" si="13"/>
        <v>65.625vw</v>
      </c>
      <c r="C107" s="5">
        <f t="shared" si="14"/>
        <v>247.5</v>
      </c>
      <c r="D107" s="2" t="str">
        <f t="shared" si="15"/>
        <v>17.1875vw</v>
      </c>
    </row>
    <row r="108" spans="1:4" x14ac:dyDescent="0.15">
      <c r="A108" s="5">
        <f t="shared" si="12"/>
        <v>954</v>
      </c>
      <c r="B108" s="2" t="str">
        <f t="shared" si="13"/>
        <v>66.25vw</v>
      </c>
      <c r="C108" s="5">
        <f t="shared" si="14"/>
        <v>243</v>
      </c>
      <c r="D108" s="2" t="str">
        <f t="shared" si="15"/>
        <v>16.875vw</v>
      </c>
    </row>
    <row r="109" spans="1:4" x14ac:dyDescent="0.15">
      <c r="A109" s="5">
        <f t="shared" si="12"/>
        <v>963</v>
      </c>
      <c r="B109" s="2" t="str">
        <f t="shared" si="13"/>
        <v>66.875vw</v>
      </c>
      <c r="C109" s="5">
        <f t="shared" si="14"/>
        <v>238.5</v>
      </c>
      <c r="D109" s="2" t="str">
        <f t="shared" si="15"/>
        <v>16.5625vw</v>
      </c>
    </row>
    <row r="110" spans="1:4" x14ac:dyDescent="0.15">
      <c r="A110" s="5">
        <f t="shared" si="12"/>
        <v>972</v>
      </c>
      <c r="B110" s="2" t="str">
        <f t="shared" si="13"/>
        <v>67.5vw</v>
      </c>
      <c r="C110" s="5">
        <f t="shared" si="14"/>
        <v>234</v>
      </c>
      <c r="D110" s="2" t="str">
        <f t="shared" si="15"/>
        <v>16.25vw</v>
      </c>
    </row>
    <row r="111" spans="1:4" x14ac:dyDescent="0.15">
      <c r="A111" s="5">
        <f t="shared" si="12"/>
        <v>981</v>
      </c>
      <c r="B111" s="2" t="str">
        <f t="shared" si="13"/>
        <v>68.125vw</v>
      </c>
      <c r="C111" s="5">
        <f t="shared" si="14"/>
        <v>229.5</v>
      </c>
      <c r="D111" s="2" t="str">
        <f t="shared" si="15"/>
        <v>15.9375vw</v>
      </c>
    </row>
    <row r="112" spans="1:4" x14ac:dyDescent="0.15">
      <c r="A112" s="5">
        <f t="shared" si="12"/>
        <v>990</v>
      </c>
      <c r="B112" s="2" t="str">
        <f t="shared" si="13"/>
        <v>68.75vw</v>
      </c>
      <c r="C112" s="5">
        <f t="shared" si="14"/>
        <v>225</v>
      </c>
      <c r="D112" s="2" t="str">
        <f t="shared" si="15"/>
        <v>15.625vw</v>
      </c>
    </row>
    <row r="113" spans="1:4" x14ac:dyDescent="0.15">
      <c r="A113" s="5">
        <f t="shared" si="12"/>
        <v>999</v>
      </c>
      <c r="B113" s="2" t="str">
        <f t="shared" si="13"/>
        <v>69.375vw</v>
      </c>
      <c r="C113" s="5">
        <f t="shared" si="14"/>
        <v>220.5</v>
      </c>
      <c r="D113" s="2" t="str">
        <f t="shared" si="15"/>
        <v>15.3125vw</v>
      </c>
    </row>
    <row r="114" spans="1:4" x14ac:dyDescent="0.15">
      <c r="A114" s="5">
        <f t="shared" si="12"/>
        <v>1008</v>
      </c>
      <c r="B114" s="2" t="str">
        <f t="shared" si="13"/>
        <v>70vw</v>
      </c>
      <c r="C114" s="5">
        <f t="shared" si="14"/>
        <v>216</v>
      </c>
      <c r="D114" s="2" t="str">
        <f t="shared" si="15"/>
        <v>15vw</v>
      </c>
    </row>
    <row r="115" spans="1:4" x14ac:dyDescent="0.15">
      <c r="A115" s="5">
        <f t="shared" si="12"/>
        <v>1017</v>
      </c>
      <c r="B115" s="2" t="str">
        <f t="shared" si="13"/>
        <v>70.625vw</v>
      </c>
      <c r="C115" s="5">
        <f t="shared" si="14"/>
        <v>211.5</v>
      </c>
      <c r="D115" s="2" t="str">
        <f t="shared" si="15"/>
        <v>14.6875vw</v>
      </c>
    </row>
    <row r="116" spans="1:4" x14ac:dyDescent="0.15">
      <c r="A116" s="5">
        <f t="shared" si="12"/>
        <v>1026</v>
      </c>
      <c r="B116" s="2" t="str">
        <f t="shared" si="13"/>
        <v>71.25vw</v>
      </c>
      <c r="C116" s="5">
        <f t="shared" si="14"/>
        <v>207</v>
      </c>
      <c r="D116" s="2" t="str">
        <f t="shared" si="15"/>
        <v>14.375vw</v>
      </c>
    </row>
    <row r="117" spans="1:4" x14ac:dyDescent="0.15">
      <c r="A117" s="5">
        <f t="shared" si="12"/>
        <v>1035</v>
      </c>
      <c r="B117" s="2" t="str">
        <f t="shared" si="13"/>
        <v>71.875vw</v>
      </c>
      <c r="C117" s="5">
        <f t="shared" si="14"/>
        <v>202.5</v>
      </c>
      <c r="D117" s="2" t="str">
        <f t="shared" si="15"/>
        <v>14.0625vw</v>
      </c>
    </row>
    <row r="118" spans="1:4" x14ac:dyDescent="0.15">
      <c r="A118" s="5">
        <f t="shared" si="12"/>
        <v>1044</v>
      </c>
      <c r="B118" s="2" t="str">
        <f t="shared" si="13"/>
        <v>72.5vw</v>
      </c>
      <c r="C118" s="5">
        <f t="shared" si="14"/>
        <v>198</v>
      </c>
      <c r="D118" s="2" t="str">
        <f t="shared" si="15"/>
        <v>13.75vw</v>
      </c>
    </row>
    <row r="119" spans="1:4" x14ac:dyDescent="0.15">
      <c r="A119" s="5">
        <f t="shared" si="12"/>
        <v>1053</v>
      </c>
      <c r="B119" s="2" t="str">
        <f t="shared" si="13"/>
        <v>73.125vw</v>
      </c>
      <c r="C119" s="5">
        <f t="shared" si="14"/>
        <v>193.5</v>
      </c>
      <c r="D119" s="2" t="str">
        <f t="shared" si="15"/>
        <v>13.4375vw</v>
      </c>
    </row>
    <row r="120" spans="1:4" x14ac:dyDescent="0.15">
      <c r="A120" s="5">
        <f t="shared" si="12"/>
        <v>1062</v>
      </c>
      <c r="B120" s="2" t="str">
        <f t="shared" si="13"/>
        <v>73.75vw</v>
      </c>
      <c r="C120" s="5">
        <f t="shared" si="14"/>
        <v>189</v>
      </c>
      <c r="D120" s="2" t="str">
        <f t="shared" si="15"/>
        <v>13.125vw</v>
      </c>
    </row>
    <row r="121" spans="1:4" x14ac:dyDescent="0.15">
      <c r="A121" s="5">
        <f t="shared" si="12"/>
        <v>1071</v>
      </c>
      <c r="B121" s="2" t="str">
        <f t="shared" si="13"/>
        <v>74.375vw</v>
      </c>
      <c r="C121" s="5">
        <f t="shared" si="14"/>
        <v>184.5</v>
      </c>
      <c r="D121" s="2" t="str">
        <f t="shared" si="15"/>
        <v>12.8125vw</v>
      </c>
    </row>
    <row r="122" spans="1:4" x14ac:dyDescent="0.15">
      <c r="A122" s="5">
        <f t="shared" si="12"/>
        <v>1080</v>
      </c>
      <c r="B122" s="2" t="str">
        <f t="shared" si="13"/>
        <v>75vw</v>
      </c>
      <c r="C122" s="5">
        <f t="shared" si="14"/>
        <v>180</v>
      </c>
      <c r="D122" s="2" t="str">
        <f t="shared" si="15"/>
        <v>12.5vw</v>
      </c>
    </row>
    <row r="123" spans="1:4" x14ac:dyDescent="0.15">
      <c r="A123" s="5">
        <f t="shared" si="12"/>
        <v>1089</v>
      </c>
      <c r="B123" s="2" t="str">
        <f t="shared" si="13"/>
        <v>75.625vw</v>
      </c>
      <c r="C123" s="5">
        <f t="shared" si="14"/>
        <v>175.5</v>
      </c>
      <c r="D123" s="2" t="str">
        <f t="shared" si="15"/>
        <v>12.1875vw</v>
      </c>
    </row>
    <row r="124" spans="1:4" x14ac:dyDescent="0.15">
      <c r="A124" s="5">
        <f t="shared" si="12"/>
        <v>1098</v>
      </c>
      <c r="B124" s="2" t="str">
        <f t="shared" si="13"/>
        <v>76.25vw</v>
      </c>
      <c r="C124" s="5">
        <f t="shared" si="14"/>
        <v>171</v>
      </c>
      <c r="D124" s="2" t="str">
        <f t="shared" si="15"/>
        <v>11.875vw</v>
      </c>
    </row>
    <row r="125" spans="1:4" x14ac:dyDescent="0.15">
      <c r="A125" s="5">
        <f t="shared" si="12"/>
        <v>1107</v>
      </c>
      <c r="B125" s="2" t="str">
        <f t="shared" si="13"/>
        <v>76.875vw</v>
      </c>
      <c r="C125" s="5">
        <f t="shared" si="14"/>
        <v>166.5</v>
      </c>
      <c r="D125" s="2" t="str">
        <f t="shared" si="15"/>
        <v>11.5625vw</v>
      </c>
    </row>
    <row r="126" spans="1:4" x14ac:dyDescent="0.15">
      <c r="A126" s="5">
        <f t="shared" si="12"/>
        <v>1116</v>
      </c>
      <c r="B126" s="2" t="str">
        <f t="shared" si="13"/>
        <v>77.5vw</v>
      </c>
      <c r="C126" s="5">
        <f t="shared" si="14"/>
        <v>162</v>
      </c>
      <c r="D126" s="2" t="str">
        <f t="shared" si="15"/>
        <v>11.25vw</v>
      </c>
    </row>
    <row r="127" spans="1:4" x14ac:dyDescent="0.15">
      <c r="A127" s="5">
        <f t="shared" si="12"/>
        <v>1125</v>
      </c>
      <c r="B127" s="2" t="str">
        <f t="shared" si="13"/>
        <v>78.125vw</v>
      </c>
      <c r="C127" s="5">
        <f t="shared" si="14"/>
        <v>157.5</v>
      </c>
      <c r="D127" s="2" t="str">
        <f t="shared" si="15"/>
        <v>10.9375vw</v>
      </c>
    </row>
    <row r="128" spans="1:4" x14ac:dyDescent="0.15">
      <c r="A128" s="5">
        <f t="shared" si="12"/>
        <v>1134</v>
      </c>
      <c r="B128" s="2" t="str">
        <f t="shared" si="13"/>
        <v>78.75vw</v>
      </c>
      <c r="C128" s="5">
        <f t="shared" si="14"/>
        <v>153</v>
      </c>
      <c r="D128" s="2" t="str">
        <f t="shared" si="15"/>
        <v>10.625vw</v>
      </c>
    </row>
    <row r="129" spans="1:4" x14ac:dyDescent="0.15">
      <c r="A129" s="5">
        <f t="shared" si="12"/>
        <v>1143</v>
      </c>
      <c r="B129" s="2" t="str">
        <f t="shared" si="13"/>
        <v>79.375vw</v>
      </c>
      <c r="C129" s="5">
        <f t="shared" si="14"/>
        <v>148.5</v>
      </c>
      <c r="D129" s="2" t="str">
        <f t="shared" si="15"/>
        <v>10.3125vw</v>
      </c>
    </row>
    <row r="130" spans="1:4" x14ac:dyDescent="0.15">
      <c r="A130" s="5">
        <f t="shared" ref="A130:A162" si="16">9*(ROW()-2)</f>
        <v>1152</v>
      </c>
      <c r="B130" s="2" t="str">
        <f t="shared" ref="B130:B161" si="17">A130/vw_1 &amp; "vw"</f>
        <v>80vw</v>
      </c>
      <c r="C130" s="5">
        <f t="shared" ref="C130:C162" si="18">(PAGE_WIDTH_PX-A130) * 0.5</f>
        <v>144</v>
      </c>
      <c r="D130" s="2" t="str">
        <f t="shared" ref="D130:D162" si="19">(100 - A130/vw_1) * 0.5 &amp; "vw"</f>
        <v>10vw</v>
      </c>
    </row>
    <row r="131" spans="1:4" x14ac:dyDescent="0.15">
      <c r="A131" s="5">
        <f t="shared" si="16"/>
        <v>1161</v>
      </c>
      <c r="B131" s="2" t="str">
        <f t="shared" si="17"/>
        <v>80.625vw</v>
      </c>
      <c r="C131" s="5">
        <f t="shared" si="18"/>
        <v>139.5</v>
      </c>
      <c r="D131" s="2" t="str">
        <f t="shared" si="19"/>
        <v>9.6875vw</v>
      </c>
    </row>
    <row r="132" spans="1:4" x14ac:dyDescent="0.15">
      <c r="A132" s="5">
        <f t="shared" si="16"/>
        <v>1170</v>
      </c>
      <c r="B132" s="2" t="str">
        <f t="shared" si="17"/>
        <v>81.25vw</v>
      </c>
      <c r="C132" s="5">
        <f t="shared" si="18"/>
        <v>135</v>
      </c>
      <c r="D132" s="2" t="str">
        <f t="shared" si="19"/>
        <v>9.375vw</v>
      </c>
    </row>
    <row r="133" spans="1:4" x14ac:dyDescent="0.15">
      <c r="A133" s="5">
        <f t="shared" si="16"/>
        <v>1179</v>
      </c>
      <c r="B133" s="2" t="str">
        <f t="shared" si="17"/>
        <v>81.875vw</v>
      </c>
      <c r="C133" s="5">
        <f t="shared" si="18"/>
        <v>130.5</v>
      </c>
      <c r="D133" s="2" t="str">
        <f t="shared" si="19"/>
        <v>9.0625vw</v>
      </c>
    </row>
    <row r="134" spans="1:4" x14ac:dyDescent="0.15">
      <c r="A134" s="5">
        <f t="shared" si="16"/>
        <v>1188</v>
      </c>
      <c r="B134" s="2" t="str">
        <f t="shared" si="17"/>
        <v>82.5vw</v>
      </c>
      <c r="C134" s="5">
        <f t="shared" si="18"/>
        <v>126</v>
      </c>
      <c r="D134" s="2" t="str">
        <f t="shared" si="19"/>
        <v>8.75vw</v>
      </c>
    </row>
    <row r="135" spans="1:4" x14ac:dyDescent="0.15">
      <c r="A135" s="5">
        <f t="shared" si="16"/>
        <v>1197</v>
      </c>
      <c r="B135" s="2" t="str">
        <f t="shared" si="17"/>
        <v>83.125vw</v>
      </c>
      <c r="C135" s="5">
        <f t="shared" si="18"/>
        <v>121.5</v>
      </c>
      <c r="D135" s="2" t="str">
        <f t="shared" si="19"/>
        <v>8.4375vw</v>
      </c>
    </row>
    <row r="136" spans="1:4" x14ac:dyDescent="0.15">
      <c r="A136" s="5">
        <f t="shared" si="16"/>
        <v>1206</v>
      </c>
      <c r="B136" s="2" t="str">
        <f t="shared" si="17"/>
        <v>83.75vw</v>
      </c>
      <c r="C136" s="5">
        <f t="shared" si="18"/>
        <v>117</v>
      </c>
      <c r="D136" s="2" t="str">
        <f t="shared" si="19"/>
        <v>8.125vw</v>
      </c>
    </row>
    <row r="137" spans="1:4" x14ac:dyDescent="0.15">
      <c r="A137" s="5">
        <f t="shared" si="16"/>
        <v>1215</v>
      </c>
      <c r="B137" s="2" t="str">
        <f t="shared" si="17"/>
        <v>84.375vw</v>
      </c>
      <c r="C137" s="5">
        <f t="shared" si="18"/>
        <v>112.5</v>
      </c>
      <c r="D137" s="2" t="str">
        <f t="shared" si="19"/>
        <v>7.8125vw</v>
      </c>
    </row>
    <row r="138" spans="1:4" x14ac:dyDescent="0.15">
      <c r="A138" s="5">
        <f t="shared" si="16"/>
        <v>1224</v>
      </c>
      <c r="B138" s="2" t="str">
        <f t="shared" si="17"/>
        <v>85vw</v>
      </c>
      <c r="C138" s="5">
        <f t="shared" si="18"/>
        <v>108</v>
      </c>
      <c r="D138" s="2" t="str">
        <f t="shared" si="19"/>
        <v>7.5vw</v>
      </c>
    </row>
    <row r="139" spans="1:4" x14ac:dyDescent="0.15">
      <c r="A139" s="5">
        <f t="shared" si="16"/>
        <v>1233</v>
      </c>
      <c r="B139" s="2" t="str">
        <f t="shared" si="17"/>
        <v>85.625vw</v>
      </c>
      <c r="C139" s="5">
        <f t="shared" si="18"/>
        <v>103.5</v>
      </c>
      <c r="D139" s="2" t="str">
        <f t="shared" si="19"/>
        <v>7.1875vw</v>
      </c>
    </row>
    <row r="140" spans="1:4" x14ac:dyDescent="0.15">
      <c r="A140" s="5">
        <f t="shared" si="16"/>
        <v>1242</v>
      </c>
      <c r="B140" s="2" t="str">
        <f t="shared" si="17"/>
        <v>86.25vw</v>
      </c>
      <c r="C140" s="5">
        <f t="shared" si="18"/>
        <v>99</v>
      </c>
      <c r="D140" s="2" t="str">
        <f t="shared" si="19"/>
        <v>6.875vw</v>
      </c>
    </row>
    <row r="141" spans="1:4" x14ac:dyDescent="0.15">
      <c r="A141" s="5">
        <f t="shared" si="16"/>
        <v>1251</v>
      </c>
      <c r="B141" s="2" t="str">
        <f t="shared" si="17"/>
        <v>86.875vw</v>
      </c>
      <c r="C141" s="5">
        <f t="shared" si="18"/>
        <v>94.5</v>
      </c>
      <c r="D141" s="2" t="str">
        <f t="shared" si="19"/>
        <v>6.5625vw</v>
      </c>
    </row>
    <row r="142" spans="1:4" x14ac:dyDescent="0.15">
      <c r="A142" s="5">
        <f t="shared" si="16"/>
        <v>1260</v>
      </c>
      <c r="B142" s="2" t="str">
        <f t="shared" si="17"/>
        <v>87.5vw</v>
      </c>
      <c r="C142" s="5">
        <f t="shared" si="18"/>
        <v>90</v>
      </c>
      <c r="D142" s="2" t="str">
        <f t="shared" si="19"/>
        <v>6.25vw</v>
      </c>
    </row>
    <row r="143" spans="1:4" x14ac:dyDescent="0.15">
      <c r="A143" s="5">
        <f t="shared" si="16"/>
        <v>1269</v>
      </c>
      <c r="B143" s="2" t="str">
        <f t="shared" si="17"/>
        <v>88.125vw</v>
      </c>
      <c r="C143" s="5">
        <f t="shared" si="18"/>
        <v>85.5</v>
      </c>
      <c r="D143" s="2" t="str">
        <f t="shared" si="19"/>
        <v>5.9375vw</v>
      </c>
    </row>
    <row r="144" spans="1:4" x14ac:dyDescent="0.15">
      <c r="A144" s="5">
        <f t="shared" si="16"/>
        <v>1278</v>
      </c>
      <c r="B144" s="2" t="str">
        <f t="shared" si="17"/>
        <v>88.75vw</v>
      </c>
      <c r="C144" s="5">
        <f t="shared" si="18"/>
        <v>81</v>
      </c>
      <c r="D144" s="2" t="str">
        <f t="shared" si="19"/>
        <v>5.625vw</v>
      </c>
    </row>
    <row r="145" spans="1:4" x14ac:dyDescent="0.15">
      <c r="A145" s="5">
        <f t="shared" si="16"/>
        <v>1287</v>
      </c>
      <c r="B145" s="2" t="str">
        <f t="shared" si="17"/>
        <v>89.375vw</v>
      </c>
      <c r="C145" s="5">
        <f t="shared" si="18"/>
        <v>76.5</v>
      </c>
      <c r="D145" s="2" t="str">
        <f t="shared" si="19"/>
        <v>5.3125vw</v>
      </c>
    </row>
    <row r="146" spans="1:4" x14ac:dyDescent="0.15">
      <c r="A146" s="5">
        <f t="shared" si="16"/>
        <v>1296</v>
      </c>
      <c r="B146" s="2" t="str">
        <f t="shared" si="17"/>
        <v>90vw</v>
      </c>
      <c r="C146" s="5">
        <f t="shared" si="18"/>
        <v>72</v>
      </c>
      <c r="D146" s="2" t="str">
        <f t="shared" si="19"/>
        <v>5vw</v>
      </c>
    </row>
    <row r="147" spans="1:4" x14ac:dyDescent="0.15">
      <c r="A147" s="5">
        <f t="shared" si="16"/>
        <v>1305</v>
      </c>
      <c r="B147" s="2" t="str">
        <f t="shared" si="17"/>
        <v>90.625vw</v>
      </c>
      <c r="C147" s="5">
        <f t="shared" si="18"/>
        <v>67.5</v>
      </c>
      <c r="D147" s="2" t="str">
        <f t="shared" si="19"/>
        <v>4.6875vw</v>
      </c>
    </row>
    <row r="148" spans="1:4" x14ac:dyDescent="0.15">
      <c r="A148" s="5">
        <f t="shared" si="16"/>
        <v>1314</v>
      </c>
      <c r="B148" s="2" t="str">
        <f t="shared" si="17"/>
        <v>91.25vw</v>
      </c>
      <c r="C148" s="5">
        <f t="shared" si="18"/>
        <v>63</v>
      </c>
      <c r="D148" s="2" t="str">
        <f t="shared" si="19"/>
        <v>4.375vw</v>
      </c>
    </row>
    <row r="149" spans="1:4" x14ac:dyDescent="0.15">
      <c r="A149" s="5">
        <f t="shared" si="16"/>
        <v>1323</v>
      </c>
      <c r="B149" s="2" t="str">
        <f t="shared" si="17"/>
        <v>91.875vw</v>
      </c>
      <c r="C149" s="5">
        <f t="shared" si="18"/>
        <v>58.5</v>
      </c>
      <c r="D149" s="2" t="str">
        <f t="shared" si="19"/>
        <v>4.0625vw</v>
      </c>
    </row>
    <row r="150" spans="1:4" x14ac:dyDescent="0.15">
      <c r="A150" s="5">
        <f t="shared" si="16"/>
        <v>1332</v>
      </c>
      <c r="B150" s="2" t="str">
        <f t="shared" si="17"/>
        <v>92.5vw</v>
      </c>
      <c r="C150" s="5">
        <f t="shared" si="18"/>
        <v>54</v>
      </c>
      <c r="D150" s="2" t="str">
        <f t="shared" si="19"/>
        <v>3.75vw</v>
      </c>
    </row>
    <row r="151" spans="1:4" x14ac:dyDescent="0.15">
      <c r="A151" s="5">
        <f t="shared" si="16"/>
        <v>1341</v>
      </c>
      <c r="B151" s="2" t="str">
        <f t="shared" si="17"/>
        <v>93.125vw</v>
      </c>
      <c r="C151" s="5">
        <f t="shared" si="18"/>
        <v>49.5</v>
      </c>
      <c r="D151" s="2" t="str">
        <f t="shared" si="19"/>
        <v>3.4375vw</v>
      </c>
    </row>
    <row r="152" spans="1:4" x14ac:dyDescent="0.15">
      <c r="A152" s="5">
        <f t="shared" si="16"/>
        <v>1350</v>
      </c>
      <c r="B152" s="2" t="str">
        <f t="shared" si="17"/>
        <v>93.75vw</v>
      </c>
      <c r="C152" s="5">
        <f t="shared" si="18"/>
        <v>45</v>
      </c>
      <c r="D152" s="2" t="str">
        <f t="shared" si="19"/>
        <v>3.125vw</v>
      </c>
    </row>
    <row r="153" spans="1:4" x14ac:dyDescent="0.15">
      <c r="A153" s="5">
        <f t="shared" si="16"/>
        <v>1359</v>
      </c>
      <c r="B153" s="2" t="str">
        <f t="shared" si="17"/>
        <v>94.375vw</v>
      </c>
      <c r="C153" s="5">
        <f t="shared" si="18"/>
        <v>40.5</v>
      </c>
      <c r="D153" s="2" t="str">
        <f t="shared" si="19"/>
        <v>2.8125vw</v>
      </c>
    </row>
    <row r="154" spans="1:4" x14ac:dyDescent="0.15">
      <c r="A154" s="5">
        <f t="shared" si="16"/>
        <v>1368</v>
      </c>
      <c r="B154" s="2" t="str">
        <f t="shared" si="17"/>
        <v>95vw</v>
      </c>
      <c r="C154" s="5">
        <f t="shared" si="18"/>
        <v>36</v>
      </c>
      <c r="D154" s="2" t="str">
        <f t="shared" si="19"/>
        <v>2.5vw</v>
      </c>
    </row>
    <row r="155" spans="1:4" x14ac:dyDescent="0.15">
      <c r="A155" s="5">
        <f t="shared" si="16"/>
        <v>1377</v>
      </c>
      <c r="B155" s="2" t="str">
        <f t="shared" si="17"/>
        <v>95.625vw</v>
      </c>
      <c r="C155" s="5">
        <f t="shared" si="18"/>
        <v>31.5</v>
      </c>
      <c r="D155" s="2" t="str">
        <f t="shared" si="19"/>
        <v>2.1875vw</v>
      </c>
    </row>
    <row r="156" spans="1:4" x14ac:dyDescent="0.15">
      <c r="A156" s="5">
        <f t="shared" si="16"/>
        <v>1386</v>
      </c>
      <c r="B156" s="2" t="str">
        <f t="shared" si="17"/>
        <v>96.25vw</v>
      </c>
      <c r="C156" s="5">
        <f t="shared" si="18"/>
        <v>27</v>
      </c>
      <c r="D156" s="2" t="str">
        <f t="shared" si="19"/>
        <v>1.875vw</v>
      </c>
    </row>
    <row r="157" spans="1:4" x14ac:dyDescent="0.15">
      <c r="A157" s="5">
        <f t="shared" si="16"/>
        <v>1395</v>
      </c>
      <c r="B157" s="2" t="str">
        <f t="shared" si="17"/>
        <v>96.875vw</v>
      </c>
      <c r="C157" s="5">
        <f t="shared" si="18"/>
        <v>22.5</v>
      </c>
      <c r="D157" s="2" t="str">
        <f t="shared" si="19"/>
        <v>1.5625vw</v>
      </c>
    </row>
    <row r="158" spans="1:4" x14ac:dyDescent="0.15">
      <c r="A158" s="5">
        <f t="shared" si="16"/>
        <v>1404</v>
      </c>
      <c r="B158" s="2" t="str">
        <f t="shared" si="17"/>
        <v>97.5vw</v>
      </c>
      <c r="C158" s="5">
        <f t="shared" si="18"/>
        <v>18</v>
      </c>
      <c r="D158" s="2" t="str">
        <f t="shared" si="19"/>
        <v>1.25vw</v>
      </c>
    </row>
    <row r="159" spans="1:4" x14ac:dyDescent="0.15">
      <c r="A159" s="5">
        <f t="shared" si="16"/>
        <v>1413</v>
      </c>
      <c r="B159" s="2" t="str">
        <f t="shared" si="17"/>
        <v>98.125vw</v>
      </c>
      <c r="C159" s="5">
        <f t="shared" si="18"/>
        <v>13.5</v>
      </c>
      <c r="D159" s="2" t="str">
        <f t="shared" si="19"/>
        <v>0.9375vw</v>
      </c>
    </row>
    <row r="160" spans="1:4" x14ac:dyDescent="0.15">
      <c r="A160" s="5">
        <f t="shared" si="16"/>
        <v>1422</v>
      </c>
      <c r="B160" s="2" t="str">
        <f t="shared" si="17"/>
        <v>98.75vw</v>
      </c>
      <c r="C160" s="5">
        <f t="shared" si="18"/>
        <v>9</v>
      </c>
      <c r="D160" s="2" t="str">
        <f t="shared" si="19"/>
        <v>0.625vw</v>
      </c>
    </row>
    <row r="161" spans="1:4" x14ac:dyDescent="0.15">
      <c r="A161" s="5">
        <f t="shared" si="16"/>
        <v>1431</v>
      </c>
      <c r="B161" s="2" t="str">
        <f t="shared" si="17"/>
        <v>99.375vw</v>
      </c>
      <c r="C161" s="5">
        <f t="shared" si="18"/>
        <v>4.5</v>
      </c>
      <c r="D161" s="2" t="str">
        <f t="shared" si="19"/>
        <v>0.3125vw</v>
      </c>
    </row>
    <row r="162" spans="1:4" x14ac:dyDescent="0.15">
      <c r="A162" s="5">
        <f t="shared" si="16"/>
        <v>1440</v>
      </c>
      <c r="B162" s="2" t="str">
        <f t="shared" ref="B162" si="20">A162/vw_1 &amp; "vw"</f>
        <v>100vw</v>
      </c>
      <c r="C162" s="5">
        <f t="shared" si="18"/>
        <v>0</v>
      </c>
      <c r="D162" s="2" t="str">
        <f t="shared" si="19"/>
        <v>0vw</v>
      </c>
    </row>
  </sheetData>
  <phoneticPr fontId="11" type="noConversion"/>
  <pageMargins left="0.7" right="0.7" top="0.75" bottom="0.75" header="0.511811023622047" footer="0.511811023622047"/>
  <pageSetup orientation="portrait" horizontalDpi="300" verticalDpi="30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7030A0"/>
  </sheetPr>
  <dimension ref="A1:C1441"/>
  <sheetViews>
    <sheetView zoomScaleNormal="100" workbookViewId="0">
      <selection activeCell="C1" sqref="C1"/>
    </sheetView>
  </sheetViews>
  <sheetFormatPr defaultColWidth="8.625" defaultRowHeight="10.8" x14ac:dyDescent="0.15"/>
  <cols>
    <col min="1" max="1" width="5.5" customWidth="1"/>
    <col min="2" max="3" width="12.75" customWidth="1"/>
  </cols>
  <sheetData>
    <row r="1" spans="1:3" x14ac:dyDescent="0.15">
      <c r="A1" s="6" t="s">
        <v>1</v>
      </c>
      <c r="B1" s="4" t="s">
        <v>2</v>
      </c>
      <c r="C1" s="4" t="s">
        <v>5</v>
      </c>
    </row>
    <row r="2" spans="1:3" x14ac:dyDescent="0.15">
      <c r="A2" s="5">
        <f t="shared" ref="A2:A65" si="0">ROW()-1</f>
        <v>1</v>
      </c>
      <c r="B2" s="5">
        <f t="shared" ref="B2:B65" si="1">A2/vw_1</f>
        <v>6.9444444444444448E-2</v>
      </c>
      <c r="C2" s="5">
        <f t="shared" ref="C2:C65" si="2">(100-B2) * 0.5</f>
        <v>49.965277777777779</v>
      </c>
    </row>
    <row r="3" spans="1:3" x14ac:dyDescent="0.15">
      <c r="A3" s="5">
        <f t="shared" si="0"/>
        <v>2</v>
      </c>
      <c r="B3" s="5">
        <f t="shared" si="1"/>
        <v>0.1388888888888889</v>
      </c>
      <c r="C3" s="5">
        <f t="shared" si="2"/>
        <v>49.930555555555557</v>
      </c>
    </row>
    <row r="4" spans="1:3" x14ac:dyDescent="0.15">
      <c r="A4" s="5">
        <f t="shared" si="0"/>
        <v>3</v>
      </c>
      <c r="B4" s="5">
        <f t="shared" si="1"/>
        <v>0.20833333333333331</v>
      </c>
      <c r="C4" s="5">
        <f t="shared" si="2"/>
        <v>49.895833333333336</v>
      </c>
    </row>
    <row r="5" spans="1:3" x14ac:dyDescent="0.15">
      <c r="A5" s="5">
        <f t="shared" si="0"/>
        <v>4</v>
      </c>
      <c r="B5" s="5">
        <f t="shared" si="1"/>
        <v>0.27777777777777779</v>
      </c>
      <c r="C5" s="5">
        <f t="shared" si="2"/>
        <v>49.861111111111114</v>
      </c>
    </row>
    <row r="6" spans="1:3" x14ac:dyDescent="0.15">
      <c r="A6" s="5">
        <f t="shared" si="0"/>
        <v>5</v>
      </c>
      <c r="B6" s="5">
        <f t="shared" si="1"/>
        <v>0.34722222222222221</v>
      </c>
      <c r="C6" s="5">
        <f t="shared" si="2"/>
        <v>49.826388888888886</v>
      </c>
    </row>
    <row r="7" spans="1:3" x14ac:dyDescent="0.15">
      <c r="A7" s="5">
        <f t="shared" si="0"/>
        <v>6</v>
      </c>
      <c r="B7" s="5">
        <f t="shared" si="1"/>
        <v>0.41666666666666663</v>
      </c>
      <c r="C7" s="5">
        <f t="shared" si="2"/>
        <v>49.791666666666664</v>
      </c>
    </row>
    <row r="8" spans="1:3" x14ac:dyDescent="0.15">
      <c r="A8" s="5">
        <f t="shared" si="0"/>
        <v>7</v>
      </c>
      <c r="B8" s="5">
        <f t="shared" si="1"/>
        <v>0.4861111111111111</v>
      </c>
      <c r="C8" s="5">
        <f t="shared" si="2"/>
        <v>49.756944444444443</v>
      </c>
    </row>
    <row r="9" spans="1:3" x14ac:dyDescent="0.15">
      <c r="A9" s="5">
        <f t="shared" si="0"/>
        <v>8</v>
      </c>
      <c r="B9" s="5">
        <f t="shared" si="1"/>
        <v>0.55555555555555558</v>
      </c>
      <c r="C9" s="5">
        <f t="shared" si="2"/>
        <v>49.722222222222221</v>
      </c>
    </row>
    <row r="10" spans="1:3" x14ac:dyDescent="0.15">
      <c r="A10" s="5">
        <f t="shared" si="0"/>
        <v>9</v>
      </c>
      <c r="B10" s="5">
        <f t="shared" si="1"/>
        <v>0.625</v>
      </c>
      <c r="C10" s="5">
        <f t="shared" si="2"/>
        <v>49.6875</v>
      </c>
    </row>
    <row r="11" spans="1:3" x14ac:dyDescent="0.15">
      <c r="A11" s="5">
        <f t="shared" si="0"/>
        <v>10</v>
      </c>
      <c r="B11" s="5">
        <f t="shared" si="1"/>
        <v>0.69444444444444442</v>
      </c>
      <c r="C11" s="5">
        <f t="shared" si="2"/>
        <v>49.652777777777779</v>
      </c>
    </row>
    <row r="12" spans="1:3" x14ac:dyDescent="0.15">
      <c r="A12" s="5">
        <f t="shared" si="0"/>
        <v>11</v>
      </c>
      <c r="B12" s="5">
        <f t="shared" si="1"/>
        <v>0.76388888888888884</v>
      </c>
      <c r="C12" s="5">
        <f t="shared" si="2"/>
        <v>49.618055555555557</v>
      </c>
    </row>
    <row r="13" spans="1:3" x14ac:dyDescent="0.15">
      <c r="A13" s="5">
        <f t="shared" si="0"/>
        <v>12</v>
      </c>
      <c r="B13" s="5">
        <f t="shared" si="1"/>
        <v>0.83333333333333326</v>
      </c>
      <c r="C13" s="5">
        <f t="shared" si="2"/>
        <v>49.583333333333336</v>
      </c>
    </row>
    <row r="14" spans="1:3" x14ac:dyDescent="0.15">
      <c r="A14" s="5">
        <f t="shared" si="0"/>
        <v>13</v>
      </c>
      <c r="B14" s="5">
        <f t="shared" si="1"/>
        <v>0.90277777777777779</v>
      </c>
      <c r="C14" s="5">
        <f t="shared" si="2"/>
        <v>49.548611111111114</v>
      </c>
    </row>
    <row r="15" spans="1:3" x14ac:dyDescent="0.15">
      <c r="A15" s="5">
        <f t="shared" si="0"/>
        <v>14</v>
      </c>
      <c r="B15" s="5">
        <f t="shared" si="1"/>
        <v>0.97222222222222221</v>
      </c>
      <c r="C15" s="5">
        <f t="shared" si="2"/>
        <v>49.513888888888886</v>
      </c>
    </row>
    <row r="16" spans="1:3" x14ac:dyDescent="0.15">
      <c r="A16" s="5">
        <f t="shared" si="0"/>
        <v>15</v>
      </c>
      <c r="B16" s="5">
        <f t="shared" si="1"/>
        <v>1.0416666666666667</v>
      </c>
      <c r="C16" s="5">
        <f t="shared" si="2"/>
        <v>49.479166666666664</v>
      </c>
    </row>
    <row r="17" spans="1:3" x14ac:dyDescent="0.15">
      <c r="A17" s="5">
        <f t="shared" si="0"/>
        <v>16</v>
      </c>
      <c r="B17" s="5">
        <f t="shared" si="1"/>
        <v>1.1111111111111112</v>
      </c>
      <c r="C17" s="5">
        <f t="shared" si="2"/>
        <v>49.444444444444443</v>
      </c>
    </row>
    <row r="18" spans="1:3" x14ac:dyDescent="0.15">
      <c r="A18" s="5">
        <f t="shared" si="0"/>
        <v>17</v>
      </c>
      <c r="B18" s="5">
        <f t="shared" si="1"/>
        <v>1.1805555555555556</v>
      </c>
      <c r="C18" s="5">
        <f t="shared" si="2"/>
        <v>49.409722222222221</v>
      </c>
    </row>
    <row r="19" spans="1:3" x14ac:dyDescent="0.15">
      <c r="A19" s="5">
        <f t="shared" si="0"/>
        <v>18</v>
      </c>
      <c r="B19" s="5">
        <f t="shared" si="1"/>
        <v>1.25</v>
      </c>
      <c r="C19" s="5">
        <f t="shared" si="2"/>
        <v>49.375</v>
      </c>
    </row>
    <row r="20" spans="1:3" x14ac:dyDescent="0.15">
      <c r="A20" s="5">
        <f t="shared" si="0"/>
        <v>19</v>
      </c>
      <c r="B20" s="5">
        <f t="shared" si="1"/>
        <v>1.3194444444444444</v>
      </c>
      <c r="C20" s="5">
        <f t="shared" si="2"/>
        <v>49.340277777777779</v>
      </c>
    </row>
    <row r="21" spans="1:3" x14ac:dyDescent="0.15">
      <c r="A21" s="5">
        <f t="shared" si="0"/>
        <v>20</v>
      </c>
      <c r="B21" s="5">
        <f t="shared" si="1"/>
        <v>1.3888888888888888</v>
      </c>
      <c r="C21" s="5">
        <f t="shared" si="2"/>
        <v>49.305555555555557</v>
      </c>
    </row>
    <row r="22" spans="1:3" x14ac:dyDescent="0.15">
      <c r="A22" s="5">
        <f t="shared" si="0"/>
        <v>21</v>
      </c>
      <c r="B22" s="5">
        <f t="shared" si="1"/>
        <v>1.4583333333333333</v>
      </c>
      <c r="C22" s="5">
        <f t="shared" si="2"/>
        <v>49.270833333333336</v>
      </c>
    </row>
    <row r="23" spans="1:3" x14ac:dyDescent="0.15">
      <c r="A23" s="5">
        <f t="shared" si="0"/>
        <v>22</v>
      </c>
      <c r="B23" s="5">
        <f t="shared" si="1"/>
        <v>1.5277777777777777</v>
      </c>
      <c r="C23" s="5">
        <f t="shared" si="2"/>
        <v>49.236111111111114</v>
      </c>
    </row>
    <row r="24" spans="1:3" x14ac:dyDescent="0.15">
      <c r="A24" s="5">
        <f t="shared" si="0"/>
        <v>23</v>
      </c>
      <c r="B24" s="5">
        <f t="shared" si="1"/>
        <v>1.5972222222222221</v>
      </c>
      <c r="C24" s="5">
        <f t="shared" si="2"/>
        <v>49.201388888888886</v>
      </c>
    </row>
    <row r="25" spans="1:3" x14ac:dyDescent="0.15">
      <c r="A25" s="5">
        <f t="shared" si="0"/>
        <v>24</v>
      </c>
      <c r="B25" s="5">
        <f t="shared" si="1"/>
        <v>1.6666666666666665</v>
      </c>
      <c r="C25" s="5">
        <f t="shared" si="2"/>
        <v>49.166666666666664</v>
      </c>
    </row>
    <row r="26" spans="1:3" x14ac:dyDescent="0.15">
      <c r="A26" s="5">
        <f t="shared" si="0"/>
        <v>25</v>
      </c>
      <c r="B26" s="5">
        <f t="shared" si="1"/>
        <v>1.7361111111111112</v>
      </c>
      <c r="C26" s="5">
        <f t="shared" si="2"/>
        <v>49.131944444444443</v>
      </c>
    </row>
    <row r="27" spans="1:3" x14ac:dyDescent="0.15">
      <c r="A27" s="5">
        <f t="shared" si="0"/>
        <v>26</v>
      </c>
      <c r="B27" s="5">
        <f t="shared" si="1"/>
        <v>1.8055555555555556</v>
      </c>
      <c r="C27" s="5">
        <f t="shared" si="2"/>
        <v>49.097222222222221</v>
      </c>
    </row>
    <row r="28" spans="1:3" x14ac:dyDescent="0.15">
      <c r="A28" s="5">
        <f t="shared" si="0"/>
        <v>27</v>
      </c>
      <c r="B28" s="5">
        <f t="shared" si="1"/>
        <v>1.875</v>
      </c>
      <c r="C28" s="5">
        <f t="shared" si="2"/>
        <v>49.0625</v>
      </c>
    </row>
    <row r="29" spans="1:3" x14ac:dyDescent="0.15">
      <c r="A29" s="5">
        <f t="shared" si="0"/>
        <v>28</v>
      </c>
      <c r="B29" s="5">
        <f t="shared" si="1"/>
        <v>1.9444444444444444</v>
      </c>
      <c r="C29" s="5">
        <f t="shared" si="2"/>
        <v>49.027777777777779</v>
      </c>
    </row>
    <row r="30" spans="1:3" x14ac:dyDescent="0.15">
      <c r="A30" s="5">
        <f t="shared" si="0"/>
        <v>29</v>
      </c>
      <c r="B30" s="5">
        <f t="shared" si="1"/>
        <v>2.0138888888888888</v>
      </c>
      <c r="C30" s="5">
        <f t="shared" si="2"/>
        <v>48.993055555555557</v>
      </c>
    </row>
    <row r="31" spans="1:3" x14ac:dyDescent="0.15">
      <c r="A31" s="5">
        <f t="shared" si="0"/>
        <v>30</v>
      </c>
      <c r="B31" s="5">
        <f t="shared" si="1"/>
        <v>2.0833333333333335</v>
      </c>
      <c r="C31" s="5">
        <f t="shared" si="2"/>
        <v>48.958333333333336</v>
      </c>
    </row>
    <row r="32" spans="1:3" x14ac:dyDescent="0.15">
      <c r="A32" s="5">
        <f t="shared" si="0"/>
        <v>31</v>
      </c>
      <c r="B32" s="5">
        <f t="shared" si="1"/>
        <v>2.1527777777777777</v>
      </c>
      <c r="C32" s="5">
        <f t="shared" si="2"/>
        <v>48.923611111111114</v>
      </c>
    </row>
    <row r="33" spans="1:3" x14ac:dyDescent="0.15">
      <c r="A33" s="5">
        <f t="shared" si="0"/>
        <v>32</v>
      </c>
      <c r="B33" s="5">
        <f t="shared" si="1"/>
        <v>2.2222222222222223</v>
      </c>
      <c r="C33" s="5">
        <f t="shared" si="2"/>
        <v>48.888888888888886</v>
      </c>
    </row>
    <row r="34" spans="1:3" x14ac:dyDescent="0.15">
      <c r="A34" s="5">
        <f t="shared" si="0"/>
        <v>33</v>
      </c>
      <c r="B34" s="5">
        <f t="shared" si="1"/>
        <v>2.2916666666666665</v>
      </c>
      <c r="C34" s="5">
        <f t="shared" si="2"/>
        <v>48.854166666666664</v>
      </c>
    </row>
    <row r="35" spans="1:3" x14ac:dyDescent="0.15">
      <c r="A35" s="5">
        <f t="shared" si="0"/>
        <v>34</v>
      </c>
      <c r="B35" s="5">
        <f t="shared" si="1"/>
        <v>2.3611111111111112</v>
      </c>
      <c r="C35" s="5">
        <f t="shared" si="2"/>
        <v>48.819444444444443</v>
      </c>
    </row>
    <row r="36" spans="1:3" x14ac:dyDescent="0.15">
      <c r="A36" s="5">
        <f t="shared" si="0"/>
        <v>35</v>
      </c>
      <c r="B36" s="5">
        <f t="shared" si="1"/>
        <v>2.4305555555555554</v>
      </c>
      <c r="C36" s="5">
        <f t="shared" si="2"/>
        <v>48.784722222222221</v>
      </c>
    </row>
    <row r="37" spans="1:3" x14ac:dyDescent="0.15">
      <c r="A37" s="5">
        <f t="shared" si="0"/>
        <v>36</v>
      </c>
      <c r="B37" s="5">
        <f t="shared" si="1"/>
        <v>2.5</v>
      </c>
      <c r="C37" s="5">
        <f t="shared" si="2"/>
        <v>48.75</v>
      </c>
    </row>
    <row r="38" spans="1:3" x14ac:dyDescent="0.15">
      <c r="A38" s="5">
        <f t="shared" si="0"/>
        <v>37</v>
      </c>
      <c r="B38" s="5">
        <f t="shared" si="1"/>
        <v>2.5694444444444442</v>
      </c>
      <c r="C38" s="5">
        <f t="shared" si="2"/>
        <v>48.715277777777779</v>
      </c>
    </row>
    <row r="39" spans="1:3" x14ac:dyDescent="0.15">
      <c r="A39" s="5">
        <f t="shared" si="0"/>
        <v>38</v>
      </c>
      <c r="B39" s="5">
        <f t="shared" si="1"/>
        <v>2.6388888888888888</v>
      </c>
      <c r="C39" s="5">
        <f t="shared" si="2"/>
        <v>48.680555555555557</v>
      </c>
    </row>
    <row r="40" spans="1:3" x14ac:dyDescent="0.15">
      <c r="A40" s="5">
        <f t="shared" si="0"/>
        <v>39</v>
      </c>
      <c r="B40" s="5">
        <f t="shared" si="1"/>
        <v>2.7083333333333335</v>
      </c>
      <c r="C40" s="5">
        <f t="shared" si="2"/>
        <v>48.645833333333336</v>
      </c>
    </row>
    <row r="41" spans="1:3" x14ac:dyDescent="0.15">
      <c r="A41" s="5">
        <f t="shared" si="0"/>
        <v>40</v>
      </c>
      <c r="B41" s="5">
        <f t="shared" si="1"/>
        <v>2.7777777777777777</v>
      </c>
      <c r="C41" s="5">
        <f t="shared" si="2"/>
        <v>48.611111111111114</v>
      </c>
    </row>
    <row r="42" spans="1:3" x14ac:dyDescent="0.15">
      <c r="A42" s="5">
        <f t="shared" si="0"/>
        <v>41</v>
      </c>
      <c r="B42" s="5">
        <f t="shared" si="1"/>
        <v>2.8472222222222223</v>
      </c>
      <c r="C42" s="5">
        <f t="shared" si="2"/>
        <v>48.576388888888886</v>
      </c>
    </row>
    <row r="43" spans="1:3" x14ac:dyDescent="0.15">
      <c r="A43" s="5">
        <f t="shared" si="0"/>
        <v>42</v>
      </c>
      <c r="B43" s="5">
        <f t="shared" si="1"/>
        <v>2.9166666666666665</v>
      </c>
      <c r="C43" s="5">
        <f t="shared" si="2"/>
        <v>48.541666666666664</v>
      </c>
    </row>
    <row r="44" spans="1:3" x14ac:dyDescent="0.15">
      <c r="A44" s="5">
        <f t="shared" si="0"/>
        <v>43</v>
      </c>
      <c r="B44" s="5">
        <f t="shared" si="1"/>
        <v>2.9861111111111112</v>
      </c>
      <c r="C44" s="5">
        <f t="shared" si="2"/>
        <v>48.506944444444443</v>
      </c>
    </row>
    <row r="45" spans="1:3" x14ac:dyDescent="0.15">
      <c r="A45" s="5">
        <f t="shared" si="0"/>
        <v>44</v>
      </c>
      <c r="B45" s="5">
        <f t="shared" si="1"/>
        <v>3.0555555555555554</v>
      </c>
      <c r="C45" s="5">
        <f t="shared" si="2"/>
        <v>48.472222222222221</v>
      </c>
    </row>
    <row r="46" spans="1:3" x14ac:dyDescent="0.15">
      <c r="A46" s="5">
        <f t="shared" si="0"/>
        <v>45</v>
      </c>
      <c r="B46" s="5">
        <f t="shared" si="1"/>
        <v>3.125</v>
      </c>
      <c r="C46" s="5">
        <f t="shared" si="2"/>
        <v>48.4375</v>
      </c>
    </row>
    <row r="47" spans="1:3" x14ac:dyDescent="0.15">
      <c r="A47" s="5">
        <f t="shared" si="0"/>
        <v>46</v>
      </c>
      <c r="B47" s="5">
        <f t="shared" si="1"/>
        <v>3.1944444444444442</v>
      </c>
      <c r="C47" s="5">
        <f t="shared" si="2"/>
        <v>48.402777777777779</v>
      </c>
    </row>
    <row r="48" spans="1:3" x14ac:dyDescent="0.15">
      <c r="A48" s="5">
        <f t="shared" si="0"/>
        <v>47</v>
      </c>
      <c r="B48" s="5">
        <f t="shared" si="1"/>
        <v>3.2638888888888888</v>
      </c>
      <c r="C48" s="5">
        <f t="shared" si="2"/>
        <v>48.368055555555557</v>
      </c>
    </row>
    <row r="49" spans="1:3" x14ac:dyDescent="0.15">
      <c r="A49" s="5">
        <f t="shared" si="0"/>
        <v>48</v>
      </c>
      <c r="B49" s="5">
        <f t="shared" si="1"/>
        <v>3.333333333333333</v>
      </c>
      <c r="C49" s="5">
        <f t="shared" si="2"/>
        <v>48.333333333333336</v>
      </c>
    </row>
    <row r="50" spans="1:3" x14ac:dyDescent="0.15">
      <c r="A50" s="5">
        <f t="shared" si="0"/>
        <v>49</v>
      </c>
      <c r="B50" s="5">
        <f t="shared" si="1"/>
        <v>3.4027777777777777</v>
      </c>
      <c r="C50" s="5">
        <f t="shared" si="2"/>
        <v>48.298611111111114</v>
      </c>
    </row>
    <row r="51" spans="1:3" x14ac:dyDescent="0.15">
      <c r="A51" s="5">
        <f t="shared" si="0"/>
        <v>50</v>
      </c>
      <c r="B51" s="5">
        <f t="shared" si="1"/>
        <v>3.4722222222222223</v>
      </c>
      <c r="C51" s="5">
        <f t="shared" si="2"/>
        <v>48.263888888888886</v>
      </c>
    </row>
    <row r="52" spans="1:3" x14ac:dyDescent="0.15">
      <c r="A52" s="5">
        <f t="shared" si="0"/>
        <v>51</v>
      </c>
      <c r="B52" s="5">
        <f t="shared" si="1"/>
        <v>3.5416666666666665</v>
      </c>
      <c r="C52" s="5">
        <f t="shared" si="2"/>
        <v>48.229166666666664</v>
      </c>
    </row>
    <row r="53" spans="1:3" x14ac:dyDescent="0.15">
      <c r="A53" s="5">
        <f t="shared" si="0"/>
        <v>52</v>
      </c>
      <c r="B53" s="5">
        <f t="shared" si="1"/>
        <v>3.6111111111111112</v>
      </c>
      <c r="C53" s="5">
        <f t="shared" si="2"/>
        <v>48.194444444444443</v>
      </c>
    </row>
    <row r="54" spans="1:3" x14ac:dyDescent="0.15">
      <c r="A54" s="5">
        <f t="shared" si="0"/>
        <v>53</v>
      </c>
      <c r="B54" s="5">
        <f t="shared" si="1"/>
        <v>3.6805555555555554</v>
      </c>
      <c r="C54" s="5">
        <f t="shared" si="2"/>
        <v>48.159722222222221</v>
      </c>
    </row>
    <row r="55" spans="1:3" x14ac:dyDescent="0.15">
      <c r="A55" s="5">
        <f t="shared" si="0"/>
        <v>54</v>
      </c>
      <c r="B55" s="5">
        <f t="shared" si="1"/>
        <v>3.75</v>
      </c>
      <c r="C55" s="5">
        <f t="shared" si="2"/>
        <v>48.125</v>
      </c>
    </row>
    <row r="56" spans="1:3" x14ac:dyDescent="0.15">
      <c r="A56" s="5">
        <f t="shared" si="0"/>
        <v>55</v>
      </c>
      <c r="B56" s="5">
        <f t="shared" si="1"/>
        <v>3.8194444444444442</v>
      </c>
      <c r="C56" s="5">
        <f t="shared" si="2"/>
        <v>48.090277777777779</v>
      </c>
    </row>
    <row r="57" spans="1:3" x14ac:dyDescent="0.15">
      <c r="A57" s="5">
        <f t="shared" si="0"/>
        <v>56</v>
      </c>
      <c r="B57" s="5">
        <f t="shared" si="1"/>
        <v>3.8888888888888888</v>
      </c>
      <c r="C57" s="5">
        <f t="shared" si="2"/>
        <v>48.055555555555557</v>
      </c>
    </row>
    <row r="58" spans="1:3" x14ac:dyDescent="0.15">
      <c r="A58" s="5">
        <f t="shared" si="0"/>
        <v>57</v>
      </c>
      <c r="B58" s="5">
        <f t="shared" si="1"/>
        <v>3.958333333333333</v>
      </c>
      <c r="C58" s="5">
        <f t="shared" si="2"/>
        <v>48.020833333333336</v>
      </c>
    </row>
    <row r="59" spans="1:3" x14ac:dyDescent="0.15">
      <c r="A59" s="5">
        <f t="shared" si="0"/>
        <v>58</v>
      </c>
      <c r="B59" s="5">
        <f t="shared" si="1"/>
        <v>4.0277777777777777</v>
      </c>
      <c r="C59" s="5">
        <f t="shared" si="2"/>
        <v>47.986111111111114</v>
      </c>
    </row>
    <row r="60" spans="1:3" x14ac:dyDescent="0.15">
      <c r="A60" s="5">
        <f t="shared" si="0"/>
        <v>59</v>
      </c>
      <c r="B60" s="5">
        <f t="shared" si="1"/>
        <v>4.0972222222222223</v>
      </c>
      <c r="C60" s="5">
        <f t="shared" si="2"/>
        <v>47.951388888888886</v>
      </c>
    </row>
    <row r="61" spans="1:3" x14ac:dyDescent="0.15">
      <c r="A61" s="5">
        <f t="shared" si="0"/>
        <v>60</v>
      </c>
      <c r="B61" s="5">
        <f t="shared" si="1"/>
        <v>4.166666666666667</v>
      </c>
      <c r="C61" s="5">
        <f t="shared" si="2"/>
        <v>47.916666666666664</v>
      </c>
    </row>
    <row r="62" spans="1:3" x14ac:dyDescent="0.15">
      <c r="A62" s="5">
        <f t="shared" si="0"/>
        <v>61</v>
      </c>
      <c r="B62" s="5">
        <f t="shared" si="1"/>
        <v>4.2361111111111107</v>
      </c>
      <c r="C62" s="5">
        <f t="shared" si="2"/>
        <v>47.881944444444443</v>
      </c>
    </row>
    <row r="63" spans="1:3" x14ac:dyDescent="0.15">
      <c r="A63" s="5">
        <f t="shared" si="0"/>
        <v>62</v>
      </c>
      <c r="B63" s="5">
        <f t="shared" si="1"/>
        <v>4.3055555555555554</v>
      </c>
      <c r="C63" s="5">
        <f t="shared" si="2"/>
        <v>47.847222222222221</v>
      </c>
    </row>
    <row r="64" spans="1:3" x14ac:dyDescent="0.15">
      <c r="A64" s="5">
        <f t="shared" si="0"/>
        <v>63</v>
      </c>
      <c r="B64" s="5">
        <f t="shared" si="1"/>
        <v>4.375</v>
      </c>
      <c r="C64" s="5">
        <f t="shared" si="2"/>
        <v>47.8125</v>
      </c>
    </row>
    <row r="65" spans="1:3" x14ac:dyDescent="0.15">
      <c r="A65" s="5">
        <f t="shared" si="0"/>
        <v>64</v>
      </c>
      <c r="B65" s="5">
        <f t="shared" si="1"/>
        <v>4.4444444444444446</v>
      </c>
      <c r="C65" s="5">
        <f t="shared" si="2"/>
        <v>47.777777777777779</v>
      </c>
    </row>
    <row r="66" spans="1:3" x14ac:dyDescent="0.15">
      <c r="A66" s="5">
        <f t="shared" ref="A66:A129" si="3">ROW()-1</f>
        <v>65</v>
      </c>
      <c r="B66" s="5">
        <f t="shared" ref="B66:B129" si="4">A66/vw_1</f>
        <v>4.5138888888888884</v>
      </c>
      <c r="C66" s="5">
        <f t="shared" ref="C66:C129" si="5">(100-B66) * 0.5</f>
        <v>47.743055555555557</v>
      </c>
    </row>
    <row r="67" spans="1:3" x14ac:dyDescent="0.15">
      <c r="A67" s="5">
        <f t="shared" si="3"/>
        <v>66</v>
      </c>
      <c r="B67" s="5">
        <f t="shared" si="4"/>
        <v>4.583333333333333</v>
      </c>
      <c r="C67" s="5">
        <f t="shared" si="5"/>
        <v>47.708333333333336</v>
      </c>
    </row>
    <row r="68" spans="1:3" x14ac:dyDescent="0.15">
      <c r="A68" s="5">
        <f t="shared" si="3"/>
        <v>67</v>
      </c>
      <c r="B68" s="5">
        <f t="shared" si="4"/>
        <v>4.6527777777777777</v>
      </c>
      <c r="C68" s="5">
        <f t="shared" si="5"/>
        <v>47.673611111111114</v>
      </c>
    </row>
    <row r="69" spans="1:3" x14ac:dyDescent="0.15">
      <c r="A69" s="5">
        <f t="shared" si="3"/>
        <v>68</v>
      </c>
      <c r="B69" s="5">
        <f t="shared" si="4"/>
        <v>4.7222222222222223</v>
      </c>
      <c r="C69" s="5">
        <f t="shared" si="5"/>
        <v>47.638888888888886</v>
      </c>
    </row>
    <row r="70" spans="1:3" x14ac:dyDescent="0.15">
      <c r="A70" s="5">
        <f t="shared" si="3"/>
        <v>69</v>
      </c>
      <c r="B70" s="5">
        <f t="shared" si="4"/>
        <v>4.791666666666667</v>
      </c>
      <c r="C70" s="5">
        <f t="shared" si="5"/>
        <v>47.604166666666664</v>
      </c>
    </row>
    <row r="71" spans="1:3" x14ac:dyDescent="0.15">
      <c r="A71" s="5">
        <f t="shared" si="3"/>
        <v>70</v>
      </c>
      <c r="B71" s="5">
        <f t="shared" si="4"/>
        <v>4.8611111111111107</v>
      </c>
      <c r="C71" s="5">
        <f t="shared" si="5"/>
        <v>47.569444444444443</v>
      </c>
    </row>
    <row r="72" spans="1:3" x14ac:dyDescent="0.15">
      <c r="A72" s="5">
        <f t="shared" si="3"/>
        <v>71</v>
      </c>
      <c r="B72" s="5">
        <f t="shared" si="4"/>
        <v>4.9305555555555554</v>
      </c>
      <c r="C72" s="5">
        <f t="shared" si="5"/>
        <v>47.534722222222221</v>
      </c>
    </row>
    <row r="73" spans="1:3" x14ac:dyDescent="0.15">
      <c r="A73" s="5">
        <f t="shared" si="3"/>
        <v>72</v>
      </c>
      <c r="B73" s="5">
        <f t="shared" si="4"/>
        <v>5</v>
      </c>
      <c r="C73" s="5">
        <f t="shared" si="5"/>
        <v>47.5</v>
      </c>
    </row>
    <row r="74" spans="1:3" x14ac:dyDescent="0.15">
      <c r="A74" s="5">
        <f t="shared" si="3"/>
        <v>73</v>
      </c>
      <c r="B74" s="5">
        <f t="shared" si="4"/>
        <v>5.0694444444444446</v>
      </c>
      <c r="C74" s="5">
        <f t="shared" si="5"/>
        <v>47.465277777777779</v>
      </c>
    </row>
    <row r="75" spans="1:3" x14ac:dyDescent="0.15">
      <c r="A75" s="5">
        <f t="shared" si="3"/>
        <v>74</v>
      </c>
      <c r="B75" s="5">
        <f t="shared" si="4"/>
        <v>5.1388888888888884</v>
      </c>
      <c r="C75" s="5">
        <f t="shared" si="5"/>
        <v>47.430555555555557</v>
      </c>
    </row>
    <row r="76" spans="1:3" x14ac:dyDescent="0.15">
      <c r="A76" s="5">
        <f t="shared" si="3"/>
        <v>75</v>
      </c>
      <c r="B76" s="5">
        <f t="shared" si="4"/>
        <v>5.208333333333333</v>
      </c>
      <c r="C76" s="5">
        <f t="shared" si="5"/>
        <v>47.395833333333336</v>
      </c>
    </row>
    <row r="77" spans="1:3" x14ac:dyDescent="0.15">
      <c r="A77" s="5">
        <f t="shared" si="3"/>
        <v>76</v>
      </c>
      <c r="B77" s="5">
        <f t="shared" si="4"/>
        <v>5.2777777777777777</v>
      </c>
      <c r="C77" s="5">
        <f t="shared" si="5"/>
        <v>47.361111111111114</v>
      </c>
    </row>
    <row r="78" spans="1:3" x14ac:dyDescent="0.15">
      <c r="A78" s="5">
        <f t="shared" si="3"/>
        <v>77</v>
      </c>
      <c r="B78" s="5">
        <f t="shared" si="4"/>
        <v>5.3472222222222223</v>
      </c>
      <c r="C78" s="5">
        <f t="shared" si="5"/>
        <v>47.326388888888886</v>
      </c>
    </row>
    <row r="79" spans="1:3" x14ac:dyDescent="0.15">
      <c r="A79" s="5">
        <f t="shared" si="3"/>
        <v>78</v>
      </c>
      <c r="B79" s="5">
        <f t="shared" si="4"/>
        <v>5.416666666666667</v>
      </c>
      <c r="C79" s="5">
        <f t="shared" si="5"/>
        <v>47.291666666666664</v>
      </c>
    </row>
    <row r="80" spans="1:3" x14ac:dyDescent="0.15">
      <c r="A80" s="5">
        <f t="shared" si="3"/>
        <v>79</v>
      </c>
      <c r="B80" s="5">
        <f t="shared" si="4"/>
        <v>5.4861111111111107</v>
      </c>
      <c r="C80" s="5">
        <f t="shared" si="5"/>
        <v>47.256944444444443</v>
      </c>
    </row>
    <row r="81" spans="1:3" x14ac:dyDescent="0.15">
      <c r="A81" s="5">
        <f t="shared" si="3"/>
        <v>80</v>
      </c>
      <c r="B81" s="5">
        <f t="shared" si="4"/>
        <v>5.5555555555555554</v>
      </c>
      <c r="C81" s="5">
        <f t="shared" si="5"/>
        <v>47.222222222222221</v>
      </c>
    </row>
    <row r="82" spans="1:3" x14ac:dyDescent="0.15">
      <c r="A82" s="5">
        <f t="shared" si="3"/>
        <v>81</v>
      </c>
      <c r="B82" s="5">
        <f t="shared" si="4"/>
        <v>5.625</v>
      </c>
      <c r="C82" s="5">
        <f t="shared" si="5"/>
        <v>47.1875</v>
      </c>
    </row>
    <row r="83" spans="1:3" x14ac:dyDescent="0.15">
      <c r="A83" s="5">
        <f t="shared" si="3"/>
        <v>82</v>
      </c>
      <c r="B83" s="5">
        <f t="shared" si="4"/>
        <v>5.6944444444444446</v>
      </c>
      <c r="C83" s="5">
        <f t="shared" si="5"/>
        <v>47.152777777777779</v>
      </c>
    </row>
    <row r="84" spans="1:3" x14ac:dyDescent="0.15">
      <c r="A84" s="5">
        <f t="shared" si="3"/>
        <v>83</v>
      </c>
      <c r="B84" s="5">
        <f t="shared" si="4"/>
        <v>5.7638888888888884</v>
      </c>
      <c r="C84" s="5">
        <f t="shared" si="5"/>
        <v>47.118055555555557</v>
      </c>
    </row>
    <row r="85" spans="1:3" x14ac:dyDescent="0.15">
      <c r="A85" s="5">
        <f t="shared" si="3"/>
        <v>84</v>
      </c>
      <c r="B85" s="5">
        <f t="shared" si="4"/>
        <v>5.833333333333333</v>
      </c>
      <c r="C85" s="5">
        <f t="shared" si="5"/>
        <v>47.083333333333336</v>
      </c>
    </row>
    <row r="86" spans="1:3" x14ac:dyDescent="0.15">
      <c r="A86" s="5">
        <f t="shared" si="3"/>
        <v>85</v>
      </c>
      <c r="B86" s="5">
        <f t="shared" si="4"/>
        <v>5.9027777777777777</v>
      </c>
      <c r="C86" s="5">
        <f t="shared" si="5"/>
        <v>47.048611111111114</v>
      </c>
    </row>
    <row r="87" spans="1:3" x14ac:dyDescent="0.15">
      <c r="A87" s="5">
        <f t="shared" si="3"/>
        <v>86</v>
      </c>
      <c r="B87" s="5">
        <f t="shared" si="4"/>
        <v>5.9722222222222223</v>
      </c>
      <c r="C87" s="5">
        <f t="shared" si="5"/>
        <v>47.013888888888886</v>
      </c>
    </row>
    <row r="88" spans="1:3" x14ac:dyDescent="0.15">
      <c r="A88" s="5">
        <f t="shared" si="3"/>
        <v>87</v>
      </c>
      <c r="B88" s="5">
        <f t="shared" si="4"/>
        <v>6.0416666666666661</v>
      </c>
      <c r="C88" s="5">
        <f t="shared" si="5"/>
        <v>46.979166666666664</v>
      </c>
    </row>
    <row r="89" spans="1:3" x14ac:dyDescent="0.15">
      <c r="A89" s="5">
        <f t="shared" si="3"/>
        <v>88</v>
      </c>
      <c r="B89" s="5">
        <f t="shared" si="4"/>
        <v>6.1111111111111107</v>
      </c>
      <c r="C89" s="5">
        <f t="shared" si="5"/>
        <v>46.944444444444443</v>
      </c>
    </row>
    <row r="90" spans="1:3" x14ac:dyDescent="0.15">
      <c r="A90" s="5">
        <f t="shared" si="3"/>
        <v>89</v>
      </c>
      <c r="B90" s="5">
        <f t="shared" si="4"/>
        <v>6.1805555555555554</v>
      </c>
      <c r="C90" s="5">
        <f t="shared" si="5"/>
        <v>46.909722222222221</v>
      </c>
    </row>
    <row r="91" spans="1:3" x14ac:dyDescent="0.15">
      <c r="A91" s="5">
        <f t="shared" si="3"/>
        <v>90</v>
      </c>
      <c r="B91" s="5">
        <f t="shared" si="4"/>
        <v>6.25</v>
      </c>
      <c r="C91" s="5">
        <f t="shared" si="5"/>
        <v>46.875</v>
      </c>
    </row>
    <row r="92" spans="1:3" x14ac:dyDescent="0.15">
      <c r="A92" s="5">
        <f t="shared" si="3"/>
        <v>91</v>
      </c>
      <c r="B92" s="5">
        <f t="shared" si="4"/>
        <v>6.3194444444444446</v>
      </c>
      <c r="C92" s="5">
        <f t="shared" si="5"/>
        <v>46.840277777777779</v>
      </c>
    </row>
    <row r="93" spans="1:3" x14ac:dyDescent="0.15">
      <c r="A93" s="5">
        <f t="shared" si="3"/>
        <v>92</v>
      </c>
      <c r="B93" s="5">
        <f t="shared" si="4"/>
        <v>6.3888888888888884</v>
      </c>
      <c r="C93" s="5">
        <f t="shared" si="5"/>
        <v>46.805555555555557</v>
      </c>
    </row>
    <row r="94" spans="1:3" x14ac:dyDescent="0.15">
      <c r="A94" s="5">
        <f t="shared" si="3"/>
        <v>93</v>
      </c>
      <c r="B94" s="5">
        <f t="shared" si="4"/>
        <v>6.458333333333333</v>
      </c>
      <c r="C94" s="5">
        <f t="shared" si="5"/>
        <v>46.770833333333336</v>
      </c>
    </row>
    <row r="95" spans="1:3" x14ac:dyDescent="0.15">
      <c r="A95" s="5">
        <f t="shared" si="3"/>
        <v>94</v>
      </c>
      <c r="B95" s="5">
        <f t="shared" si="4"/>
        <v>6.5277777777777777</v>
      </c>
      <c r="C95" s="5">
        <f t="shared" si="5"/>
        <v>46.736111111111114</v>
      </c>
    </row>
    <row r="96" spans="1:3" x14ac:dyDescent="0.15">
      <c r="A96" s="5">
        <f t="shared" si="3"/>
        <v>95</v>
      </c>
      <c r="B96" s="5">
        <f t="shared" si="4"/>
        <v>6.5972222222222223</v>
      </c>
      <c r="C96" s="5">
        <f t="shared" si="5"/>
        <v>46.701388888888886</v>
      </c>
    </row>
    <row r="97" spans="1:3" x14ac:dyDescent="0.15">
      <c r="A97" s="5">
        <f t="shared" si="3"/>
        <v>96</v>
      </c>
      <c r="B97" s="5">
        <f t="shared" si="4"/>
        <v>6.6666666666666661</v>
      </c>
      <c r="C97" s="5">
        <f t="shared" si="5"/>
        <v>46.666666666666664</v>
      </c>
    </row>
    <row r="98" spans="1:3" x14ac:dyDescent="0.15">
      <c r="A98" s="5">
        <f t="shared" si="3"/>
        <v>97</v>
      </c>
      <c r="B98" s="5">
        <f t="shared" si="4"/>
        <v>6.7361111111111107</v>
      </c>
      <c r="C98" s="5">
        <f t="shared" si="5"/>
        <v>46.631944444444443</v>
      </c>
    </row>
    <row r="99" spans="1:3" x14ac:dyDescent="0.15">
      <c r="A99" s="5">
        <f t="shared" si="3"/>
        <v>98</v>
      </c>
      <c r="B99" s="5">
        <f t="shared" si="4"/>
        <v>6.8055555555555554</v>
      </c>
      <c r="C99" s="5">
        <f t="shared" si="5"/>
        <v>46.597222222222221</v>
      </c>
    </row>
    <row r="100" spans="1:3" x14ac:dyDescent="0.15">
      <c r="A100" s="5">
        <f t="shared" si="3"/>
        <v>99</v>
      </c>
      <c r="B100" s="5">
        <f t="shared" si="4"/>
        <v>6.875</v>
      </c>
      <c r="C100" s="5">
        <f t="shared" si="5"/>
        <v>46.5625</v>
      </c>
    </row>
    <row r="101" spans="1:3" x14ac:dyDescent="0.15">
      <c r="A101" s="5">
        <f t="shared" si="3"/>
        <v>100</v>
      </c>
      <c r="B101" s="5">
        <f t="shared" si="4"/>
        <v>6.9444444444444446</v>
      </c>
      <c r="C101" s="5">
        <f t="shared" si="5"/>
        <v>46.527777777777779</v>
      </c>
    </row>
    <row r="102" spans="1:3" x14ac:dyDescent="0.15">
      <c r="A102" s="5">
        <f t="shared" si="3"/>
        <v>101</v>
      </c>
      <c r="B102" s="5">
        <f t="shared" si="4"/>
        <v>7.0138888888888884</v>
      </c>
      <c r="C102" s="5">
        <f t="shared" si="5"/>
        <v>46.493055555555557</v>
      </c>
    </row>
    <row r="103" spans="1:3" x14ac:dyDescent="0.15">
      <c r="A103" s="5">
        <f t="shared" si="3"/>
        <v>102</v>
      </c>
      <c r="B103" s="5">
        <f t="shared" si="4"/>
        <v>7.083333333333333</v>
      </c>
      <c r="C103" s="5">
        <f t="shared" si="5"/>
        <v>46.458333333333336</v>
      </c>
    </row>
    <row r="104" spans="1:3" x14ac:dyDescent="0.15">
      <c r="A104" s="5">
        <f t="shared" si="3"/>
        <v>103</v>
      </c>
      <c r="B104" s="5">
        <f t="shared" si="4"/>
        <v>7.1527777777777777</v>
      </c>
      <c r="C104" s="5">
        <f t="shared" si="5"/>
        <v>46.423611111111114</v>
      </c>
    </row>
    <row r="105" spans="1:3" x14ac:dyDescent="0.15">
      <c r="A105" s="5">
        <f t="shared" si="3"/>
        <v>104</v>
      </c>
      <c r="B105" s="5">
        <f t="shared" si="4"/>
        <v>7.2222222222222223</v>
      </c>
      <c r="C105" s="5">
        <f t="shared" si="5"/>
        <v>46.388888888888886</v>
      </c>
    </row>
    <row r="106" spans="1:3" x14ac:dyDescent="0.15">
      <c r="A106" s="5">
        <f t="shared" si="3"/>
        <v>105</v>
      </c>
      <c r="B106" s="5">
        <f t="shared" si="4"/>
        <v>7.2916666666666661</v>
      </c>
      <c r="C106" s="5">
        <f t="shared" si="5"/>
        <v>46.354166666666664</v>
      </c>
    </row>
    <row r="107" spans="1:3" x14ac:dyDescent="0.15">
      <c r="A107" s="5">
        <f t="shared" si="3"/>
        <v>106</v>
      </c>
      <c r="B107" s="5">
        <f t="shared" si="4"/>
        <v>7.3611111111111107</v>
      </c>
      <c r="C107" s="5">
        <f t="shared" si="5"/>
        <v>46.319444444444443</v>
      </c>
    </row>
    <row r="108" spans="1:3" x14ac:dyDescent="0.15">
      <c r="A108" s="5">
        <f t="shared" si="3"/>
        <v>107</v>
      </c>
      <c r="B108" s="5">
        <f t="shared" si="4"/>
        <v>7.4305555555555554</v>
      </c>
      <c r="C108" s="5">
        <f t="shared" si="5"/>
        <v>46.284722222222221</v>
      </c>
    </row>
    <row r="109" spans="1:3" x14ac:dyDescent="0.15">
      <c r="A109" s="5">
        <f t="shared" si="3"/>
        <v>108</v>
      </c>
      <c r="B109" s="5">
        <f t="shared" si="4"/>
        <v>7.5</v>
      </c>
      <c r="C109" s="5">
        <f t="shared" si="5"/>
        <v>46.25</v>
      </c>
    </row>
    <row r="110" spans="1:3" x14ac:dyDescent="0.15">
      <c r="A110" s="5">
        <f t="shared" si="3"/>
        <v>109</v>
      </c>
      <c r="B110" s="5">
        <f t="shared" si="4"/>
        <v>7.5694444444444446</v>
      </c>
      <c r="C110" s="5">
        <f t="shared" si="5"/>
        <v>46.215277777777779</v>
      </c>
    </row>
    <row r="111" spans="1:3" x14ac:dyDescent="0.15">
      <c r="A111" s="5">
        <f t="shared" si="3"/>
        <v>110</v>
      </c>
      <c r="B111" s="5">
        <f t="shared" si="4"/>
        <v>7.6388888888888884</v>
      </c>
      <c r="C111" s="5">
        <f t="shared" si="5"/>
        <v>46.180555555555557</v>
      </c>
    </row>
    <row r="112" spans="1:3" x14ac:dyDescent="0.15">
      <c r="A112" s="5">
        <f t="shared" si="3"/>
        <v>111</v>
      </c>
      <c r="B112" s="5">
        <f t="shared" si="4"/>
        <v>7.708333333333333</v>
      </c>
      <c r="C112" s="5">
        <f t="shared" si="5"/>
        <v>46.145833333333336</v>
      </c>
    </row>
    <row r="113" spans="1:3" x14ac:dyDescent="0.15">
      <c r="A113" s="5">
        <f t="shared" si="3"/>
        <v>112</v>
      </c>
      <c r="B113" s="5">
        <f t="shared" si="4"/>
        <v>7.7777777777777777</v>
      </c>
      <c r="C113" s="5">
        <f t="shared" si="5"/>
        <v>46.111111111111114</v>
      </c>
    </row>
    <row r="114" spans="1:3" x14ac:dyDescent="0.15">
      <c r="A114" s="5">
        <f t="shared" si="3"/>
        <v>113</v>
      </c>
      <c r="B114" s="5">
        <f t="shared" si="4"/>
        <v>7.8472222222222223</v>
      </c>
      <c r="C114" s="5">
        <f t="shared" si="5"/>
        <v>46.076388888888886</v>
      </c>
    </row>
    <row r="115" spans="1:3" x14ac:dyDescent="0.15">
      <c r="A115" s="5">
        <f t="shared" si="3"/>
        <v>114</v>
      </c>
      <c r="B115" s="5">
        <f t="shared" si="4"/>
        <v>7.9166666666666661</v>
      </c>
      <c r="C115" s="5">
        <f t="shared" si="5"/>
        <v>46.041666666666664</v>
      </c>
    </row>
    <row r="116" spans="1:3" x14ac:dyDescent="0.15">
      <c r="A116" s="5">
        <f t="shared" si="3"/>
        <v>115</v>
      </c>
      <c r="B116" s="5">
        <f t="shared" si="4"/>
        <v>7.9861111111111107</v>
      </c>
      <c r="C116" s="5">
        <f t="shared" si="5"/>
        <v>46.006944444444443</v>
      </c>
    </row>
    <row r="117" spans="1:3" x14ac:dyDescent="0.15">
      <c r="A117" s="5">
        <f t="shared" si="3"/>
        <v>116</v>
      </c>
      <c r="B117" s="5">
        <f t="shared" si="4"/>
        <v>8.0555555555555554</v>
      </c>
      <c r="C117" s="5">
        <f t="shared" si="5"/>
        <v>45.972222222222221</v>
      </c>
    </row>
    <row r="118" spans="1:3" x14ac:dyDescent="0.15">
      <c r="A118" s="5">
        <f t="shared" si="3"/>
        <v>117</v>
      </c>
      <c r="B118" s="5">
        <f t="shared" si="4"/>
        <v>8.125</v>
      </c>
      <c r="C118" s="5">
        <f t="shared" si="5"/>
        <v>45.9375</v>
      </c>
    </row>
    <row r="119" spans="1:3" x14ac:dyDescent="0.15">
      <c r="A119" s="5">
        <f t="shared" si="3"/>
        <v>118</v>
      </c>
      <c r="B119" s="5">
        <f t="shared" si="4"/>
        <v>8.1944444444444446</v>
      </c>
      <c r="C119" s="5">
        <f t="shared" si="5"/>
        <v>45.902777777777779</v>
      </c>
    </row>
    <row r="120" spans="1:3" x14ac:dyDescent="0.15">
      <c r="A120" s="5">
        <f t="shared" si="3"/>
        <v>119</v>
      </c>
      <c r="B120" s="5">
        <f t="shared" si="4"/>
        <v>8.2638888888888893</v>
      </c>
      <c r="C120" s="5">
        <f t="shared" si="5"/>
        <v>45.868055555555557</v>
      </c>
    </row>
    <row r="121" spans="1:3" x14ac:dyDescent="0.15">
      <c r="A121" s="5">
        <f t="shared" si="3"/>
        <v>120</v>
      </c>
      <c r="B121" s="5">
        <f t="shared" si="4"/>
        <v>8.3333333333333339</v>
      </c>
      <c r="C121" s="5">
        <f t="shared" si="5"/>
        <v>45.833333333333336</v>
      </c>
    </row>
    <row r="122" spans="1:3" x14ac:dyDescent="0.15">
      <c r="A122" s="5">
        <f t="shared" si="3"/>
        <v>121</v>
      </c>
      <c r="B122" s="5">
        <f t="shared" si="4"/>
        <v>8.4027777777777768</v>
      </c>
      <c r="C122" s="5">
        <f t="shared" si="5"/>
        <v>45.798611111111114</v>
      </c>
    </row>
    <row r="123" spans="1:3" x14ac:dyDescent="0.15">
      <c r="A123" s="5">
        <f t="shared" si="3"/>
        <v>122</v>
      </c>
      <c r="B123" s="5">
        <f t="shared" si="4"/>
        <v>8.4722222222222214</v>
      </c>
      <c r="C123" s="5">
        <f t="shared" si="5"/>
        <v>45.763888888888886</v>
      </c>
    </row>
    <row r="124" spans="1:3" x14ac:dyDescent="0.15">
      <c r="A124" s="5">
        <f t="shared" si="3"/>
        <v>123</v>
      </c>
      <c r="B124" s="5">
        <f t="shared" si="4"/>
        <v>8.5416666666666661</v>
      </c>
      <c r="C124" s="5">
        <f t="shared" si="5"/>
        <v>45.729166666666664</v>
      </c>
    </row>
    <row r="125" spans="1:3" x14ac:dyDescent="0.15">
      <c r="A125" s="5">
        <f t="shared" si="3"/>
        <v>124</v>
      </c>
      <c r="B125" s="5">
        <f t="shared" si="4"/>
        <v>8.6111111111111107</v>
      </c>
      <c r="C125" s="5">
        <f t="shared" si="5"/>
        <v>45.694444444444443</v>
      </c>
    </row>
    <row r="126" spans="1:3" x14ac:dyDescent="0.15">
      <c r="A126" s="5">
        <f t="shared" si="3"/>
        <v>125</v>
      </c>
      <c r="B126" s="5">
        <f t="shared" si="4"/>
        <v>8.6805555555555554</v>
      </c>
      <c r="C126" s="5">
        <f t="shared" si="5"/>
        <v>45.659722222222221</v>
      </c>
    </row>
    <row r="127" spans="1:3" x14ac:dyDescent="0.15">
      <c r="A127" s="5">
        <f t="shared" si="3"/>
        <v>126</v>
      </c>
      <c r="B127" s="5">
        <f t="shared" si="4"/>
        <v>8.75</v>
      </c>
      <c r="C127" s="5">
        <f t="shared" si="5"/>
        <v>45.625</v>
      </c>
    </row>
    <row r="128" spans="1:3" x14ac:dyDescent="0.15">
      <c r="A128" s="5">
        <f t="shared" si="3"/>
        <v>127</v>
      </c>
      <c r="B128" s="5">
        <f t="shared" si="4"/>
        <v>8.8194444444444446</v>
      </c>
      <c r="C128" s="5">
        <f t="shared" si="5"/>
        <v>45.590277777777779</v>
      </c>
    </row>
    <row r="129" spans="1:3" x14ac:dyDescent="0.15">
      <c r="A129" s="5">
        <f t="shared" si="3"/>
        <v>128</v>
      </c>
      <c r="B129" s="5">
        <f t="shared" si="4"/>
        <v>8.8888888888888893</v>
      </c>
      <c r="C129" s="5">
        <f t="shared" si="5"/>
        <v>45.555555555555557</v>
      </c>
    </row>
    <row r="130" spans="1:3" x14ac:dyDescent="0.15">
      <c r="A130" s="5">
        <f t="shared" ref="A130:A193" si="6">ROW()-1</f>
        <v>129</v>
      </c>
      <c r="B130" s="5">
        <f t="shared" ref="B130:B193" si="7">A130/vw_1</f>
        <v>8.9583333333333339</v>
      </c>
      <c r="C130" s="5">
        <f t="shared" ref="C130:C193" si="8">(100-B130) * 0.5</f>
        <v>45.520833333333336</v>
      </c>
    </row>
    <row r="131" spans="1:3" x14ac:dyDescent="0.15">
      <c r="A131" s="5">
        <f t="shared" si="6"/>
        <v>130</v>
      </c>
      <c r="B131" s="5">
        <f t="shared" si="7"/>
        <v>9.0277777777777768</v>
      </c>
      <c r="C131" s="5">
        <f t="shared" si="8"/>
        <v>45.486111111111114</v>
      </c>
    </row>
    <row r="132" spans="1:3" x14ac:dyDescent="0.15">
      <c r="A132" s="5">
        <f t="shared" si="6"/>
        <v>131</v>
      </c>
      <c r="B132" s="5">
        <f t="shared" si="7"/>
        <v>9.0972222222222214</v>
      </c>
      <c r="C132" s="5">
        <f t="shared" si="8"/>
        <v>45.451388888888886</v>
      </c>
    </row>
    <row r="133" spans="1:3" x14ac:dyDescent="0.15">
      <c r="A133" s="5">
        <f t="shared" si="6"/>
        <v>132</v>
      </c>
      <c r="B133" s="5">
        <f t="shared" si="7"/>
        <v>9.1666666666666661</v>
      </c>
      <c r="C133" s="5">
        <f t="shared" si="8"/>
        <v>45.416666666666664</v>
      </c>
    </row>
    <row r="134" spans="1:3" x14ac:dyDescent="0.15">
      <c r="A134" s="5">
        <f t="shared" si="6"/>
        <v>133</v>
      </c>
      <c r="B134" s="5">
        <f t="shared" si="7"/>
        <v>9.2361111111111107</v>
      </c>
      <c r="C134" s="5">
        <f t="shared" si="8"/>
        <v>45.381944444444443</v>
      </c>
    </row>
    <row r="135" spans="1:3" x14ac:dyDescent="0.15">
      <c r="A135" s="5">
        <f t="shared" si="6"/>
        <v>134</v>
      </c>
      <c r="B135" s="5">
        <f t="shared" si="7"/>
        <v>9.3055555555555554</v>
      </c>
      <c r="C135" s="5">
        <f t="shared" si="8"/>
        <v>45.347222222222221</v>
      </c>
    </row>
    <row r="136" spans="1:3" x14ac:dyDescent="0.15">
      <c r="A136" s="5">
        <f t="shared" si="6"/>
        <v>135</v>
      </c>
      <c r="B136" s="5">
        <f t="shared" si="7"/>
        <v>9.375</v>
      </c>
      <c r="C136" s="5">
        <f t="shared" si="8"/>
        <v>45.3125</v>
      </c>
    </row>
    <row r="137" spans="1:3" x14ac:dyDescent="0.15">
      <c r="A137" s="5">
        <f t="shared" si="6"/>
        <v>136</v>
      </c>
      <c r="B137" s="5">
        <f t="shared" si="7"/>
        <v>9.4444444444444446</v>
      </c>
      <c r="C137" s="5">
        <f t="shared" si="8"/>
        <v>45.277777777777779</v>
      </c>
    </row>
    <row r="138" spans="1:3" x14ac:dyDescent="0.15">
      <c r="A138" s="5">
        <f t="shared" si="6"/>
        <v>137</v>
      </c>
      <c r="B138" s="5">
        <f t="shared" si="7"/>
        <v>9.5138888888888893</v>
      </c>
      <c r="C138" s="5">
        <f t="shared" si="8"/>
        <v>45.243055555555557</v>
      </c>
    </row>
    <row r="139" spans="1:3" x14ac:dyDescent="0.15">
      <c r="A139" s="5">
        <f t="shared" si="6"/>
        <v>138</v>
      </c>
      <c r="B139" s="5">
        <f t="shared" si="7"/>
        <v>9.5833333333333339</v>
      </c>
      <c r="C139" s="5">
        <f t="shared" si="8"/>
        <v>45.208333333333336</v>
      </c>
    </row>
    <row r="140" spans="1:3" x14ac:dyDescent="0.15">
      <c r="A140" s="5">
        <f t="shared" si="6"/>
        <v>139</v>
      </c>
      <c r="B140" s="5">
        <f t="shared" si="7"/>
        <v>9.6527777777777768</v>
      </c>
      <c r="C140" s="5">
        <f t="shared" si="8"/>
        <v>45.173611111111114</v>
      </c>
    </row>
    <row r="141" spans="1:3" x14ac:dyDescent="0.15">
      <c r="A141" s="5">
        <f t="shared" si="6"/>
        <v>140</v>
      </c>
      <c r="B141" s="5">
        <f t="shared" si="7"/>
        <v>9.7222222222222214</v>
      </c>
      <c r="C141" s="5">
        <f t="shared" si="8"/>
        <v>45.138888888888886</v>
      </c>
    </row>
    <row r="142" spans="1:3" x14ac:dyDescent="0.15">
      <c r="A142" s="5">
        <f t="shared" si="6"/>
        <v>141</v>
      </c>
      <c r="B142" s="5">
        <f t="shared" si="7"/>
        <v>9.7916666666666661</v>
      </c>
      <c r="C142" s="5">
        <f t="shared" si="8"/>
        <v>45.104166666666664</v>
      </c>
    </row>
    <row r="143" spans="1:3" x14ac:dyDescent="0.15">
      <c r="A143" s="5">
        <f t="shared" si="6"/>
        <v>142</v>
      </c>
      <c r="B143" s="5">
        <f t="shared" si="7"/>
        <v>9.8611111111111107</v>
      </c>
      <c r="C143" s="5">
        <f t="shared" si="8"/>
        <v>45.069444444444443</v>
      </c>
    </row>
    <row r="144" spans="1:3" x14ac:dyDescent="0.15">
      <c r="A144" s="5">
        <f t="shared" si="6"/>
        <v>143</v>
      </c>
      <c r="B144" s="5">
        <f t="shared" si="7"/>
        <v>9.9305555555555554</v>
      </c>
      <c r="C144" s="5">
        <f t="shared" si="8"/>
        <v>45.034722222222221</v>
      </c>
    </row>
    <row r="145" spans="1:3" x14ac:dyDescent="0.15">
      <c r="A145" s="5">
        <f t="shared" si="6"/>
        <v>144</v>
      </c>
      <c r="B145" s="5">
        <f t="shared" si="7"/>
        <v>10</v>
      </c>
      <c r="C145" s="5">
        <f t="shared" si="8"/>
        <v>45</v>
      </c>
    </row>
    <row r="146" spans="1:3" x14ac:dyDescent="0.15">
      <c r="A146" s="5">
        <f t="shared" si="6"/>
        <v>145</v>
      </c>
      <c r="B146" s="5">
        <f t="shared" si="7"/>
        <v>10.069444444444445</v>
      </c>
      <c r="C146" s="5">
        <f t="shared" si="8"/>
        <v>44.965277777777779</v>
      </c>
    </row>
    <row r="147" spans="1:3" x14ac:dyDescent="0.15">
      <c r="A147" s="5">
        <f t="shared" si="6"/>
        <v>146</v>
      </c>
      <c r="B147" s="5">
        <f t="shared" si="7"/>
        <v>10.138888888888889</v>
      </c>
      <c r="C147" s="5">
        <f t="shared" si="8"/>
        <v>44.930555555555557</v>
      </c>
    </row>
    <row r="148" spans="1:3" x14ac:dyDescent="0.15">
      <c r="A148" s="5">
        <f t="shared" si="6"/>
        <v>147</v>
      </c>
      <c r="B148" s="5">
        <f t="shared" si="7"/>
        <v>10.208333333333334</v>
      </c>
      <c r="C148" s="5">
        <f t="shared" si="8"/>
        <v>44.895833333333336</v>
      </c>
    </row>
    <row r="149" spans="1:3" x14ac:dyDescent="0.15">
      <c r="A149" s="5">
        <f t="shared" si="6"/>
        <v>148</v>
      </c>
      <c r="B149" s="5">
        <f t="shared" si="7"/>
        <v>10.277777777777777</v>
      </c>
      <c r="C149" s="5">
        <f t="shared" si="8"/>
        <v>44.861111111111114</v>
      </c>
    </row>
    <row r="150" spans="1:3" x14ac:dyDescent="0.15">
      <c r="A150" s="5">
        <f t="shared" si="6"/>
        <v>149</v>
      </c>
      <c r="B150" s="5">
        <f t="shared" si="7"/>
        <v>10.347222222222221</v>
      </c>
      <c r="C150" s="5">
        <f t="shared" si="8"/>
        <v>44.826388888888886</v>
      </c>
    </row>
    <row r="151" spans="1:3" x14ac:dyDescent="0.15">
      <c r="A151" s="5">
        <f t="shared" si="6"/>
        <v>150</v>
      </c>
      <c r="B151" s="5">
        <f t="shared" si="7"/>
        <v>10.416666666666666</v>
      </c>
      <c r="C151" s="5">
        <f t="shared" si="8"/>
        <v>44.791666666666664</v>
      </c>
    </row>
    <row r="152" spans="1:3" x14ac:dyDescent="0.15">
      <c r="A152" s="5">
        <f t="shared" si="6"/>
        <v>151</v>
      </c>
      <c r="B152" s="5">
        <f t="shared" si="7"/>
        <v>10.486111111111111</v>
      </c>
      <c r="C152" s="5">
        <f t="shared" si="8"/>
        <v>44.756944444444443</v>
      </c>
    </row>
    <row r="153" spans="1:3" x14ac:dyDescent="0.15">
      <c r="A153" s="5">
        <f t="shared" si="6"/>
        <v>152</v>
      </c>
      <c r="B153" s="5">
        <f t="shared" si="7"/>
        <v>10.555555555555555</v>
      </c>
      <c r="C153" s="5">
        <f t="shared" si="8"/>
        <v>44.722222222222221</v>
      </c>
    </row>
    <row r="154" spans="1:3" x14ac:dyDescent="0.15">
      <c r="A154" s="5">
        <f t="shared" si="6"/>
        <v>153</v>
      </c>
      <c r="B154" s="5">
        <f t="shared" si="7"/>
        <v>10.625</v>
      </c>
      <c r="C154" s="5">
        <f t="shared" si="8"/>
        <v>44.6875</v>
      </c>
    </row>
    <row r="155" spans="1:3" x14ac:dyDescent="0.15">
      <c r="A155" s="5">
        <f t="shared" si="6"/>
        <v>154</v>
      </c>
      <c r="B155" s="5">
        <f t="shared" si="7"/>
        <v>10.694444444444445</v>
      </c>
      <c r="C155" s="5">
        <f t="shared" si="8"/>
        <v>44.652777777777779</v>
      </c>
    </row>
    <row r="156" spans="1:3" x14ac:dyDescent="0.15">
      <c r="A156" s="5">
        <f t="shared" si="6"/>
        <v>155</v>
      </c>
      <c r="B156" s="5">
        <f t="shared" si="7"/>
        <v>10.763888888888889</v>
      </c>
      <c r="C156" s="5">
        <f t="shared" si="8"/>
        <v>44.618055555555557</v>
      </c>
    </row>
    <row r="157" spans="1:3" x14ac:dyDescent="0.15">
      <c r="A157" s="5">
        <f t="shared" si="6"/>
        <v>156</v>
      </c>
      <c r="B157" s="5">
        <f t="shared" si="7"/>
        <v>10.833333333333334</v>
      </c>
      <c r="C157" s="5">
        <f t="shared" si="8"/>
        <v>44.583333333333336</v>
      </c>
    </row>
    <row r="158" spans="1:3" x14ac:dyDescent="0.15">
      <c r="A158" s="5">
        <f t="shared" si="6"/>
        <v>157</v>
      </c>
      <c r="B158" s="5">
        <f t="shared" si="7"/>
        <v>10.902777777777777</v>
      </c>
      <c r="C158" s="5">
        <f t="shared" si="8"/>
        <v>44.548611111111114</v>
      </c>
    </row>
    <row r="159" spans="1:3" x14ac:dyDescent="0.15">
      <c r="A159" s="5">
        <f t="shared" si="6"/>
        <v>158</v>
      </c>
      <c r="B159" s="5">
        <f t="shared" si="7"/>
        <v>10.972222222222221</v>
      </c>
      <c r="C159" s="5">
        <f t="shared" si="8"/>
        <v>44.513888888888886</v>
      </c>
    </row>
    <row r="160" spans="1:3" x14ac:dyDescent="0.15">
      <c r="A160" s="5">
        <f t="shared" si="6"/>
        <v>159</v>
      </c>
      <c r="B160" s="5">
        <f t="shared" si="7"/>
        <v>11.041666666666666</v>
      </c>
      <c r="C160" s="5">
        <f t="shared" si="8"/>
        <v>44.479166666666664</v>
      </c>
    </row>
    <row r="161" spans="1:3" x14ac:dyDescent="0.15">
      <c r="A161" s="5">
        <f t="shared" si="6"/>
        <v>160</v>
      </c>
      <c r="B161" s="5">
        <f t="shared" si="7"/>
        <v>11.111111111111111</v>
      </c>
      <c r="C161" s="5">
        <f t="shared" si="8"/>
        <v>44.444444444444443</v>
      </c>
    </row>
    <row r="162" spans="1:3" x14ac:dyDescent="0.15">
      <c r="A162" s="5">
        <f t="shared" si="6"/>
        <v>161</v>
      </c>
      <c r="B162" s="5">
        <f t="shared" si="7"/>
        <v>11.180555555555555</v>
      </c>
      <c r="C162" s="5">
        <f t="shared" si="8"/>
        <v>44.409722222222221</v>
      </c>
    </row>
    <row r="163" spans="1:3" x14ac:dyDescent="0.15">
      <c r="A163" s="5">
        <f t="shared" si="6"/>
        <v>162</v>
      </c>
      <c r="B163" s="5">
        <f t="shared" si="7"/>
        <v>11.25</v>
      </c>
      <c r="C163" s="5">
        <f t="shared" si="8"/>
        <v>44.375</v>
      </c>
    </row>
    <row r="164" spans="1:3" x14ac:dyDescent="0.15">
      <c r="A164" s="5">
        <f t="shared" si="6"/>
        <v>163</v>
      </c>
      <c r="B164" s="5">
        <f t="shared" si="7"/>
        <v>11.319444444444445</v>
      </c>
      <c r="C164" s="5">
        <f t="shared" si="8"/>
        <v>44.340277777777779</v>
      </c>
    </row>
    <row r="165" spans="1:3" x14ac:dyDescent="0.15">
      <c r="A165" s="5">
        <f t="shared" si="6"/>
        <v>164</v>
      </c>
      <c r="B165" s="5">
        <f t="shared" si="7"/>
        <v>11.388888888888889</v>
      </c>
      <c r="C165" s="5">
        <f t="shared" si="8"/>
        <v>44.305555555555557</v>
      </c>
    </row>
    <row r="166" spans="1:3" x14ac:dyDescent="0.15">
      <c r="A166" s="5">
        <f t="shared" si="6"/>
        <v>165</v>
      </c>
      <c r="B166" s="5">
        <f t="shared" si="7"/>
        <v>11.458333333333334</v>
      </c>
      <c r="C166" s="5">
        <f t="shared" si="8"/>
        <v>44.270833333333336</v>
      </c>
    </row>
    <row r="167" spans="1:3" x14ac:dyDescent="0.15">
      <c r="A167" s="5">
        <f t="shared" si="6"/>
        <v>166</v>
      </c>
      <c r="B167" s="5">
        <f t="shared" si="7"/>
        <v>11.527777777777777</v>
      </c>
      <c r="C167" s="5">
        <f t="shared" si="8"/>
        <v>44.236111111111114</v>
      </c>
    </row>
    <row r="168" spans="1:3" x14ac:dyDescent="0.15">
      <c r="A168" s="5">
        <f t="shared" si="6"/>
        <v>167</v>
      </c>
      <c r="B168" s="5">
        <f t="shared" si="7"/>
        <v>11.597222222222221</v>
      </c>
      <c r="C168" s="5">
        <f t="shared" si="8"/>
        <v>44.201388888888886</v>
      </c>
    </row>
    <row r="169" spans="1:3" x14ac:dyDescent="0.15">
      <c r="A169" s="5">
        <f t="shared" si="6"/>
        <v>168</v>
      </c>
      <c r="B169" s="5">
        <f t="shared" si="7"/>
        <v>11.666666666666666</v>
      </c>
      <c r="C169" s="5">
        <f t="shared" si="8"/>
        <v>44.166666666666664</v>
      </c>
    </row>
    <row r="170" spans="1:3" x14ac:dyDescent="0.15">
      <c r="A170" s="5">
        <f t="shared" si="6"/>
        <v>169</v>
      </c>
      <c r="B170" s="5">
        <f t="shared" si="7"/>
        <v>11.736111111111111</v>
      </c>
      <c r="C170" s="5">
        <f t="shared" si="8"/>
        <v>44.131944444444443</v>
      </c>
    </row>
    <row r="171" spans="1:3" x14ac:dyDescent="0.15">
      <c r="A171" s="5">
        <f t="shared" si="6"/>
        <v>170</v>
      </c>
      <c r="B171" s="5">
        <f t="shared" si="7"/>
        <v>11.805555555555555</v>
      </c>
      <c r="C171" s="5">
        <f t="shared" si="8"/>
        <v>44.097222222222221</v>
      </c>
    </row>
    <row r="172" spans="1:3" x14ac:dyDescent="0.15">
      <c r="A172" s="5">
        <f t="shared" si="6"/>
        <v>171</v>
      </c>
      <c r="B172" s="5">
        <f t="shared" si="7"/>
        <v>11.875</v>
      </c>
      <c r="C172" s="5">
        <f t="shared" si="8"/>
        <v>44.0625</v>
      </c>
    </row>
    <row r="173" spans="1:3" x14ac:dyDescent="0.15">
      <c r="A173" s="5">
        <f t="shared" si="6"/>
        <v>172</v>
      </c>
      <c r="B173" s="5">
        <f t="shared" si="7"/>
        <v>11.944444444444445</v>
      </c>
      <c r="C173" s="5">
        <f t="shared" si="8"/>
        <v>44.027777777777779</v>
      </c>
    </row>
    <row r="174" spans="1:3" x14ac:dyDescent="0.15">
      <c r="A174" s="5">
        <f t="shared" si="6"/>
        <v>173</v>
      </c>
      <c r="B174" s="5">
        <f t="shared" si="7"/>
        <v>12.013888888888889</v>
      </c>
      <c r="C174" s="5">
        <f t="shared" si="8"/>
        <v>43.993055555555557</v>
      </c>
    </row>
    <row r="175" spans="1:3" x14ac:dyDescent="0.15">
      <c r="A175" s="5">
        <f t="shared" si="6"/>
        <v>174</v>
      </c>
      <c r="B175" s="5">
        <f t="shared" si="7"/>
        <v>12.083333333333332</v>
      </c>
      <c r="C175" s="5">
        <f t="shared" si="8"/>
        <v>43.958333333333336</v>
      </c>
    </row>
    <row r="176" spans="1:3" x14ac:dyDescent="0.15">
      <c r="A176" s="5">
        <f t="shared" si="6"/>
        <v>175</v>
      </c>
      <c r="B176" s="5">
        <f t="shared" si="7"/>
        <v>12.152777777777777</v>
      </c>
      <c r="C176" s="5">
        <f t="shared" si="8"/>
        <v>43.923611111111114</v>
      </c>
    </row>
    <row r="177" spans="1:3" x14ac:dyDescent="0.15">
      <c r="A177" s="5">
        <f t="shared" si="6"/>
        <v>176</v>
      </c>
      <c r="B177" s="5">
        <f t="shared" si="7"/>
        <v>12.222222222222221</v>
      </c>
      <c r="C177" s="5">
        <f t="shared" si="8"/>
        <v>43.888888888888886</v>
      </c>
    </row>
    <row r="178" spans="1:3" x14ac:dyDescent="0.15">
      <c r="A178" s="5">
        <f t="shared" si="6"/>
        <v>177</v>
      </c>
      <c r="B178" s="5">
        <f t="shared" si="7"/>
        <v>12.291666666666666</v>
      </c>
      <c r="C178" s="5">
        <f t="shared" si="8"/>
        <v>43.854166666666664</v>
      </c>
    </row>
    <row r="179" spans="1:3" x14ac:dyDescent="0.15">
      <c r="A179" s="5">
        <f t="shared" si="6"/>
        <v>178</v>
      </c>
      <c r="B179" s="5">
        <f t="shared" si="7"/>
        <v>12.361111111111111</v>
      </c>
      <c r="C179" s="5">
        <f t="shared" si="8"/>
        <v>43.819444444444443</v>
      </c>
    </row>
    <row r="180" spans="1:3" x14ac:dyDescent="0.15">
      <c r="A180" s="5">
        <f t="shared" si="6"/>
        <v>179</v>
      </c>
      <c r="B180" s="5">
        <f t="shared" si="7"/>
        <v>12.430555555555555</v>
      </c>
      <c r="C180" s="5">
        <f t="shared" si="8"/>
        <v>43.784722222222221</v>
      </c>
    </row>
    <row r="181" spans="1:3" x14ac:dyDescent="0.15">
      <c r="A181" s="5">
        <f t="shared" si="6"/>
        <v>180</v>
      </c>
      <c r="B181" s="5">
        <f t="shared" si="7"/>
        <v>12.5</v>
      </c>
      <c r="C181" s="5">
        <f t="shared" si="8"/>
        <v>43.75</v>
      </c>
    </row>
    <row r="182" spans="1:3" x14ac:dyDescent="0.15">
      <c r="A182" s="5">
        <f t="shared" si="6"/>
        <v>181</v>
      </c>
      <c r="B182" s="5">
        <f t="shared" si="7"/>
        <v>12.569444444444445</v>
      </c>
      <c r="C182" s="5">
        <f t="shared" si="8"/>
        <v>43.715277777777779</v>
      </c>
    </row>
    <row r="183" spans="1:3" x14ac:dyDescent="0.15">
      <c r="A183" s="5">
        <f t="shared" si="6"/>
        <v>182</v>
      </c>
      <c r="B183" s="5">
        <f t="shared" si="7"/>
        <v>12.638888888888889</v>
      </c>
      <c r="C183" s="5">
        <f t="shared" si="8"/>
        <v>43.680555555555557</v>
      </c>
    </row>
    <row r="184" spans="1:3" x14ac:dyDescent="0.15">
      <c r="A184" s="5">
        <f t="shared" si="6"/>
        <v>183</v>
      </c>
      <c r="B184" s="5">
        <f t="shared" si="7"/>
        <v>12.708333333333332</v>
      </c>
      <c r="C184" s="5">
        <f t="shared" si="8"/>
        <v>43.645833333333336</v>
      </c>
    </row>
    <row r="185" spans="1:3" x14ac:dyDescent="0.15">
      <c r="A185" s="5">
        <f t="shared" si="6"/>
        <v>184</v>
      </c>
      <c r="B185" s="5">
        <f t="shared" si="7"/>
        <v>12.777777777777777</v>
      </c>
      <c r="C185" s="5">
        <f t="shared" si="8"/>
        <v>43.611111111111114</v>
      </c>
    </row>
    <row r="186" spans="1:3" x14ac:dyDescent="0.15">
      <c r="A186" s="5">
        <f t="shared" si="6"/>
        <v>185</v>
      </c>
      <c r="B186" s="5">
        <f t="shared" si="7"/>
        <v>12.847222222222221</v>
      </c>
      <c r="C186" s="5">
        <f t="shared" si="8"/>
        <v>43.576388888888886</v>
      </c>
    </row>
    <row r="187" spans="1:3" x14ac:dyDescent="0.15">
      <c r="A187" s="5">
        <f t="shared" si="6"/>
        <v>186</v>
      </c>
      <c r="B187" s="5">
        <f t="shared" si="7"/>
        <v>12.916666666666666</v>
      </c>
      <c r="C187" s="5">
        <f t="shared" si="8"/>
        <v>43.541666666666664</v>
      </c>
    </row>
    <row r="188" spans="1:3" x14ac:dyDescent="0.15">
      <c r="A188" s="5">
        <f t="shared" si="6"/>
        <v>187</v>
      </c>
      <c r="B188" s="5">
        <f t="shared" si="7"/>
        <v>12.986111111111111</v>
      </c>
      <c r="C188" s="5">
        <f t="shared" si="8"/>
        <v>43.506944444444443</v>
      </c>
    </row>
    <row r="189" spans="1:3" x14ac:dyDescent="0.15">
      <c r="A189" s="5">
        <f t="shared" si="6"/>
        <v>188</v>
      </c>
      <c r="B189" s="5">
        <f t="shared" si="7"/>
        <v>13.055555555555555</v>
      </c>
      <c r="C189" s="5">
        <f t="shared" si="8"/>
        <v>43.472222222222221</v>
      </c>
    </row>
    <row r="190" spans="1:3" x14ac:dyDescent="0.15">
      <c r="A190" s="5">
        <f t="shared" si="6"/>
        <v>189</v>
      </c>
      <c r="B190" s="5">
        <f t="shared" si="7"/>
        <v>13.125</v>
      </c>
      <c r="C190" s="5">
        <f t="shared" si="8"/>
        <v>43.4375</v>
      </c>
    </row>
    <row r="191" spans="1:3" x14ac:dyDescent="0.15">
      <c r="A191" s="5">
        <f t="shared" si="6"/>
        <v>190</v>
      </c>
      <c r="B191" s="5">
        <f t="shared" si="7"/>
        <v>13.194444444444445</v>
      </c>
      <c r="C191" s="5">
        <f t="shared" si="8"/>
        <v>43.402777777777779</v>
      </c>
    </row>
    <row r="192" spans="1:3" x14ac:dyDescent="0.15">
      <c r="A192" s="5">
        <f t="shared" si="6"/>
        <v>191</v>
      </c>
      <c r="B192" s="5">
        <f t="shared" si="7"/>
        <v>13.263888888888889</v>
      </c>
      <c r="C192" s="5">
        <f t="shared" si="8"/>
        <v>43.368055555555557</v>
      </c>
    </row>
    <row r="193" spans="1:3" x14ac:dyDescent="0.15">
      <c r="A193" s="5">
        <f t="shared" si="6"/>
        <v>192</v>
      </c>
      <c r="B193" s="5">
        <f t="shared" si="7"/>
        <v>13.333333333333332</v>
      </c>
      <c r="C193" s="5">
        <f t="shared" si="8"/>
        <v>43.333333333333336</v>
      </c>
    </row>
    <row r="194" spans="1:3" x14ac:dyDescent="0.15">
      <c r="A194" s="5">
        <f t="shared" ref="A194:A257" si="9">ROW()-1</f>
        <v>193</v>
      </c>
      <c r="B194" s="5">
        <f t="shared" ref="B194:B257" si="10">A194/vw_1</f>
        <v>13.402777777777777</v>
      </c>
      <c r="C194" s="5">
        <f t="shared" ref="C194:C257" si="11">(100-B194) * 0.5</f>
        <v>43.298611111111114</v>
      </c>
    </row>
    <row r="195" spans="1:3" x14ac:dyDescent="0.15">
      <c r="A195" s="5">
        <f t="shared" si="9"/>
        <v>194</v>
      </c>
      <c r="B195" s="5">
        <f t="shared" si="10"/>
        <v>13.472222222222221</v>
      </c>
      <c r="C195" s="5">
        <f t="shared" si="11"/>
        <v>43.263888888888886</v>
      </c>
    </row>
    <row r="196" spans="1:3" x14ac:dyDescent="0.15">
      <c r="A196" s="5">
        <f t="shared" si="9"/>
        <v>195</v>
      </c>
      <c r="B196" s="5">
        <f t="shared" si="10"/>
        <v>13.541666666666666</v>
      </c>
      <c r="C196" s="5">
        <f t="shared" si="11"/>
        <v>43.229166666666664</v>
      </c>
    </row>
    <row r="197" spans="1:3" x14ac:dyDescent="0.15">
      <c r="A197" s="5">
        <f t="shared" si="9"/>
        <v>196</v>
      </c>
      <c r="B197" s="5">
        <f t="shared" si="10"/>
        <v>13.611111111111111</v>
      </c>
      <c r="C197" s="5">
        <f t="shared" si="11"/>
        <v>43.194444444444443</v>
      </c>
    </row>
    <row r="198" spans="1:3" x14ac:dyDescent="0.15">
      <c r="A198" s="5">
        <f t="shared" si="9"/>
        <v>197</v>
      </c>
      <c r="B198" s="5">
        <f t="shared" si="10"/>
        <v>13.680555555555555</v>
      </c>
      <c r="C198" s="5">
        <f t="shared" si="11"/>
        <v>43.159722222222221</v>
      </c>
    </row>
    <row r="199" spans="1:3" x14ac:dyDescent="0.15">
      <c r="A199" s="5">
        <f t="shared" si="9"/>
        <v>198</v>
      </c>
      <c r="B199" s="5">
        <f t="shared" si="10"/>
        <v>13.75</v>
      </c>
      <c r="C199" s="5">
        <f t="shared" si="11"/>
        <v>43.125</v>
      </c>
    </row>
    <row r="200" spans="1:3" x14ac:dyDescent="0.15">
      <c r="A200" s="5">
        <f t="shared" si="9"/>
        <v>199</v>
      </c>
      <c r="B200" s="5">
        <f t="shared" si="10"/>
        <v>13.819444444444445</v>
      </c>
      <c r="C200" s="5">
        <f t="shared" si="11"/>
        <v>43.090277777777779</v>
      </c>
    </row>
    <row r="201" spans="1:3" x14ac:dyDescent="0.15">
      <c r="A201" s="5">
        <f t="shared" si="9"/>
        <v>200</v>
      </c>
      <c r="B201" s="5">
        <f t="shared" si="10"/>
        <v>13.888888888888889</v>
      </c>
      <c r="C201" s="5">
        <f t="shared" si="11"/>
        <v>43.055555555555557</v>
      </c>
    </row>
    <row r="202" spans="1:3" x14ac:dyDescent="0.15">
      <c r="A202" s="5">
        <f t="shared" si="9"/>
        <v>201</v>
      </c>
      <c r="B202" s="5">
        <f t="shared" si="10"/>
        <v>13.958333333333332</v>
      </c>
      <c r="C202" s="5">
        <f t="shared" si="11"/>
        <v>43.020833333333336</v>
      </c>
    </row>
    <row r="203" spans="1:3" x14ac:dyDescent="0.15">
      <c r="A203" s="5">
        <f t="shared" si="9"/>
        <v>202</v>
      </c>
      <c r="B203" s="5">
        <f t="shared" si="10"/>
        <v>14.027777777777777</v>
      </c>
      <c r="C203" s="5">
        <f t="shared" si="11"/>
        <v>42.986111111111114</v>
      </c>
    </row>
    <row r="204" spans="1:3" x14ac:dyDescent="0.15">
      <c r="A204" s="5">
        <f t="shared" si="9"/>
        <v>203</v>
      </c>
      <c r="B204" s="5">
        <f t="shared" si="10"/>
        <v>14.097222222222221</v>
      </c>
      <c r="C204" s="5">
        <f t="shared" si="11"/>
        <v>42.951388888888886</v>
      </c>
    </row>
    <row r="205" spans="1:3" x14ac:dyDescent="0.15">
      <c r="A205" s="5">
        <f t="shared" si="9"/>
        <v>204</v>
      </c>
      <c r="B205" s="5">
        <f t="shared" si="10"/>
        <v>14.166666666666666</v>
      </c>
      <c r="C205" s="5">
        <f t="shared" si="11"/>
        <v>42.916666666666664</v>
      </c>
    </row>
    <row r="206" spans="1:3" x14ac:dyDescent="0.15">
      <c r="A206" s="5">
        <f t="shared" si="9"/>
        <v>205</v>
      </c>
      <c r="B206" s="5">
        <f t="shared" si="10"/>
        <v>14.236111111111111</v>
      </c>
      <c r="C206" s="5">
        <f t="shared" si="11"/>
        <v>42.881944444444443</v>
      </c>
    </row>
    <row r="207" spans="1:3" x14ac:dyDescent="0.15">
      <c r="A207" s="5">
        <f t="shared" si="9"/>
        <v>206</v>
      </c>
      <c r="B207" s="5">
        <f t="shared" si="10"/>
        <v>14.305555555555555</v>
      </c>
      <c r="C207" s="5">
        <f t="shared" si="11"/>
        <v>42.847222222222221</v>
      </c>
    </row>
    <row r="208" spans="1:3" x14ac:dyDescent="0.15">
      <c r="A208" s="5">
        <f t="shared" si="9"/>
        <v>207</v>
      </c>
      <c r="B208" s="5">
        <f t="shared" si="10"/>
        <v>14.375</v>
      </c>
      <c r="C208" s="5">
        <f t="shared" si="11"/>
        <v>42.8125</v>
      </c>
    </row>
    <row r="209" spans="1:3" x14ac:dyDescent="0.15">
      <c r="A209" s="5">
        <f t="shared" si="9"/>
        <v>208</v>
      </c>
      <c r="B209" s="5">
        <f t="shared" si="10"/>
        <v>14.444444444444445</v>
      </c>
      <c r="C209" s="5">
        <f t="shared" si="11"/>
        <v>42.777777777777779</v>
      </c>
    </row>
    <row r="210" spans="1:3" x14ac:dyDescent="0.15">
      <c r="A210" s="5">
        <f t="shared" si="9"/>
        <v>209</v>
      </c>
      <c r="B210" s="5">
        <f t="shared" si="10"/>
        <v>14.513888888888889</v>
      </c>
      <c r="C210" s="5">
        <f t="shared" si="11"/>
        <v>42.743055555555557</v>
      </c>
    </row>
    <row r="211" spans="1:3" x14ac:dyDescent="0.15">
      <c r="A211" s="5">
        <f t="shared" si="9"/>
        <v>210</v>
      </c>
      <c r="B211" s="5">
        <f t="shared" si="10"/>
        <v>14.583333333333332</v>
      </c>
      <c r="C211" s="5">
        <f t="shared" si="11"/>
        <v>42.708333333333336</v>
      </c>
    </row>
    <row r="212" spans="1:3" x14ac:dyDescent="0.15">
      <c r="A212" s="5">
        <f t="shared" si="9"/>
        <v>211</v>
      </c>
      <c r="B212" s="5">
        <f t="shared" si="10"/>
        <v>14.652777777777777</v>
      </c>
      <c r="C212" s="5">
        <f t="shared" si="11"/>
        <v>42.673611111111114</v>
      </c>
    </row>
    <row r="213" spans="1:3" x14ac:dyDescent="0.15">
      <c r="A213" s="5">
        <f t="shared" si="9"/>
        <v>212</v>
      </c>
      <c r="B213" s="5">
        <f t="shared" si="10"/>
        <v>14.722222222222221</v>
      </c>
      <c r="C213" s="5">
        <f t="shared" si="11"/>
        <v>42.638888888888886</v>
      </c>
    </row>
    <row r="214" spans="1:3" x14ac:dyDescent="0.15">
      <c r="A214" s="5">
        <f t="shared" si="9"/>
        <v>213</v>
      </c>
      <c r="B214" s="5">
        <f t="shared" si="10"/>
        <v>14.791666666666666</v>
      </c>
      <c r="C214" s="5">
        <f t="shared" si="11"/>
        <v>42.604166666666664</v>
      </c>
    </row>
    <row r="215" spans="1:3" x14ac:dyDescent="0.15">
      <c r="A215" s="5">
        <f t="shared" si="9"/>
        <v>214</v>
      </c>
      <c r="B215" s="5">
        <f t="shared" si="10"/>
        <v>14.861111111111111</v>
      </c>
      <c r="C215" s="5">
        <f t="shared" si="11"/>
        <v>42.569444444444443</v>
      </c>
    </row>
    <row r="216" spans="1:3" x14ac:dyDescent="0.15">
      <c r="A216" s="5">
        <f t="shared" si="9"/>
        <v>215</v>
      </c>
      <c r="B216" s="5">
        <f t="shared" si="10"/>
        <v>14.930555555555555</v>
      </c>
      <c r="C216" s="5">
        <f t="shared" si="11"/>
        <v>42.534722222222221</v>
      </c>
    </row>
    <row r="217" spans="1:3" x14ac:dyDescent="0.15">
      <c r="A217" s="5">
        <f t="shared" si="9"/>
        <v>216</v>
      </c>
      <c r="B217" s="5">
        <f t="shared" si="10"/>
        <v>15</v>
      </c>
      <c r="C217" s="5">
        <f t="shared" si="11"/>
        <v>42.5</v>
      </c>
    </row>
    <row r="218" spans="1:3" x14ac:dyDescent="0.15">
      <c r="A218" s="5">
        <f t="shared" si="9"/>
        <v>217</v>
      </c>
      <c r="B218" s="5">
        <f t="shared" si="10"/>
        <v>15.069444444444445</v>
      </c>
      <c r="C218" s="5">
        <f t="shared" si="11"/>
        <v>42.465277777777779</v>
      </c>
    </row>
    <row r="219" spans="1:3" x14ac:dyDescent="0.15">
      <c r="A219" s="5">
        <f t="shared" si="9"/>
        <v>218</v>
      </c>
      <c r="B219" s="5">
        <f t="shared" si="10"/>
        <v>15.138888888888889</v>
      </c>
      <c r="C219" s="5">
        <f t="shared" si="11"/>
        <v>42.430555555555557</v>
      </c>
    </row>
    <row r="220" spans="1:3" x14ac:dyDescent="0.15">
      <c r="A220" s="5">
        <f t="shared" si="9"/>
        <v>219</v>
      </c>
      <c r="B220" s="5">
        <f t="shared" si="10"/>
        <v>15.208333333333332</v>
      </c>
      <c r="C220" s="5">
        <f t="shared" si="11"/>
        <v>42.395833333333336</v>
      </c>
    </row>
    <row r="221" spans="1:3" x14ac:dyDescent="0.15">
      <c r="A221" s="5">
        <f t="shared" si="9"/>
        <v>220</v>
      </c>
      <c r="B221" s="5">
        <f t="shared" si="10"/>
        <v>15.277777777777777</v>
      </c>
      <c r="C221" s="5">
        <f t="shared" si="11"/>
        <v>42.361111111111114</v>
      </c>
    </row>
    <row r="222" spans="1:3" x14ac:dyDescent="0.15">
      <c r="A222" s="5">
        <f t="shared" si="9"/>
        <v>221</v>
      </c>
      <c r="B222" s="5">
        <f t="shared" si="10"/>
        <v>15.347222222222221</v>
      </c>
      <c r="C222" s="5">
        <f t="shared" si="11"/>
        <v>42.326388888888886</v>
      </c>
    </row>
    <row r="223" spans="1:3" x14ac:dyDescent="0.15">
      <c r="A223" s="5">
        <f t="shared" si="9"/>
        <v>222</v>
      </c>
      <c r="B223" s="5">
        <f t="shared" si="10"/>
        <v>15.416666666666666</v>
      </c>
      <c r="C223" s="5">
        <f t="shared" si="11"/>
        <v>42.291666666666664</v>
      </c>
    </row>
    <row r="224" spans="1:3" x14ac:dyDescent="0.15">
      <c r="A224" s="5">
        <f t="shared" si="9"/>
        <v>223</v>
      </c>
      <c r="B224" s="5">
        <f t="shared" si="10"/>
        <v>15.486111111111111</v>
      </c>
      <c r="C224" s="5">
        <f t="shared" si="11"/>
        <v>42.256944444444443</v>
      </c>
    </row>
    <row r="225" spans="1:3" x14ac:dyDescent="0.15">
      <c r="A225" s="5">
        <f t="shared" si="9"/>
        <v>224</v>
      </c>
      <c r="B225" s="5">
        <f t="shared" si="10"/>
        <v>15.555555555555555</v>
      </c>
      <c r="C225" s="5">
        <f t="shared" si="11"/>
        <v>42.222222222222221</v>
      </c>
    </row>
    <row r="226" spans="1:3" x14ac:dyDescent="0.15">
      <c r="A226" s="5">
        <f t="shared" si="9"/>
        <v>225</v>
      </c>
      <c r="B226" s="5">
        <f t="shared" si="10"/>
        <v>15.625</v>
      </c>
      <c r="C226" s="5">
        <f t="shared" si="11"/>
        <v>42.1875</v>
      </c>
    </row>
    <row r="227" spans="1:3" x14ac:dyDescent="0.15">
      <c r="A227" s="5">
        <f t="shared" si="9"/>
        <v>226</v>
      </c>
      <c r="B227" s="5">
        <f t="shared" si="10"/>
        <v>15.694444444444445</v>
      </c>
      <c r="C227" s="5">
        <f t="shared" si="11"/>
        <v>42.152777777777779</v>
      </c>
    </row>
    <row r="228" spans="1:3" x14ac:dyDescent="0.15">
      <c r="A228" s="5">
        <f t="shared" si="9"/>
        <v>227</v>
      </c>
      <c r="B228" s="5">
        <f t="shared" si="10"/>
        <v>15.763888888888889</v>
      </c>
      <c r="C228" s="5">
        <f t="shared" si="11"/>
        <v>42.118055555555557</v>
      </c>
    </row>
    <row r="229" spans="1:3" x14ac:dyDescent="0.15">
      <c r="A229" s="5">
        <f t="shared" si="9"/>
        <v>228</v>
      </c>
      <c r="B229" s="5">
        <f t="shared" si="10"/>
        <v>15.833333333333332</v>
      </c>
      <c r="C229" s="5">
        <f t="shared" si="11"/>
        <v>42.083333333333336</v>
      </c>
    </row>
    <row r="230" spans="1:3" x14ac:dyDescent="0.15">
      <c r="A230" s="5">
        <f t="shared" si="9"/>
        <v>229</v>
      </c>
      <c r="B230" s="5">
        <f t="shared" si="10"/>
        <v>15.902777777777777</v>
      </c>
      <c r="C230" s="5">
        <f t="shared" si="11"/>
        <v>42.048611111111114</v>
      </c>
    </row>
    <row r="231" spans="1:3" x14ac:dyDescent="0.15">
      <c r="A231" s="5">
        <f t="shared" si="9"/>
        <v>230</v>
      </c>
      <c r="B231" s="5">
        <f t="shared" si="10"/>
        <v>15.972222222222221</v>
      </c>
      <c r="C231" s="5">
        <f t="shared" si="11"/>
        <v>42.013888888888886</v>
      </c>
    </row>
    <row r="232" spans="1:3" x14ac:dyDescent="0.15">
      <c r="A232" s="5">
        <f t="shared" si="9"/>
        <v>231</v>
      </c>
      <c r="B232" s="5">
        <f t="shared" si="10"/>
        <v>16.041666666666668</v>
      </c>
      <c r="C232" s="5">
        <f t="shared" si="11"/>
        <v>41.979166666666664</v>
      </c>
    </row>
    <row r="233" spans="1:3" x14ac:dyDescent="0.15">
      <c r="A233" s="5">
        <f t="shared" si="9"/>
        <v>232</v>
      </c>
      <c r="B233" s="5">
        <f t="shared" si="10"/>
        <v>16.111111111111111</v>
      </c>
      <c r="C233" s="5">
        <f t="shared" si="11"/>
        <v>41.944444444444443</v>
      </c>
    </row>
    <row r="234" spans="1:3" x14ac:dyDescent="0.15">
      <c r="A234" s="5">
        <f t="shared" si="9"/>
        <v>233</v>
      </c>
      <c r="B234" s="5">
        <f t="shared" si="10"/>
        <v>16.180555555555554</v>
      </c>
      <c r="C234" s="5">
        <f t="shared" si="11"/>
        <v>41.909722222222221</v>
      </c>
    </row>
    <row r="235" spans="1:3" x14ac:dyDescent="0.15">
      <c r="A235" s="5">
        <f t="shared" si="9"/>
        <v>234</v>
      </c>
      <c r="B235" s="5">
        <f t="shared" si="10"/>
        <v>16.25</v>
      </c>
      <c r="C235" s="5">
        <f t="shared" si="11"/>
        <v>41.875</v>
      </c>
    </row>
    <row r="236" spans="1:3" x14ac:dyDescent="0.15">
      <c r="A236" s="5">
        <f t="shared" si="9"/>
        <v>235</v>
      </c>
      <c r="B236" s="5">
        <f t="shared" si="10"/>
        <v>16.319444444444443</v>
      </c>
      <c r="C236" s="5">
        <f t="shared" si="11"/>
        <v>41.840277777777779</v>
      </c>
    </row>
    <row r="237" spans="1:3" x14ac:dyDescent="0.15">
      <c r="A237" s="5">
        <f t="shared" si="9"/>
        <v>236</v>
      </c>
      <c r="B237" s="5">
        <f t="shared" si="10"/>
        <v>16.388888888888889</v>
      </c>
      <c r="C237" s="5">
        <f t="shared" si="11"/>
        <v>41.805555555555557</v>
      </c>
    </row>
    <row r="238" spans="1:3" x14ac:dyDescent="0.15">
      <c r="A238" s="5">
        <f t="shared" si="9"/>
        <v>237</v>
      </c>
      <c r="B238" s="5">
        <f t="shared" si="10"/>
        <v>16.458333333333332</v>
      </c>
      <c r="C238" s="5">
        <f t="shared" si="11"/>
        <v>41.770833333333336</v>
      </c>
    </row>
    <row r="239" spans="1:3" x14ac:dyDescent="0.15">
      <c r="A239" s="5">
        <f t="shared" si="9"/>
        <v>238</v>
      </c>
      <c r="B239" s="5">
        <f t="shared" si="10"/>
        <v>16.527777777777779</v>
      </c>
      <c r="C239" s="5">
        <f t="shared" si="11"/>
        <v>41.736111111111114</v>
      </c>
    </row>
    <row r="240" spans="1:3" x14ac:dyDescent="0.15">
      <c r="A240" s="5">
        <f t="shared" si="9"/>
        <v>239</v>
      </c>
      <c r="B240" s="5">
        <f t="shared" si="10"/>
        <v>16.597222222222221</v>
      </c>
      <c r="C240" s="5">
        <f t="shared" si="11"/>
        <v>41.701388888888886</v>
      </c>
    </row>
    <row r="241" spans="1:3" x14ac:dyDescent="0.15">
      <c r="A241" s="5">
        <f t="shared" si="9"/>
        <v>240</v>
      </c>
      <c r="B241" s="5">
        <f t="shared" si="10"/>
        <v>16.666666666666668</v>
      </c>
      <c r="C241" s="5">
        <f t="shared" si="11"/>
        <v>41.666666666666664</v>
      </c>
    </row>
    <row r="242" spans="1:3" x14ac:dyDescent="0.15">
      <c r="A242" s="5">
        <f t="shared" si="9"/>
        <v>241</v>
      </c>
      <c r="B242" s="5">
        <f t="shared" si="10"/>
        <v>16.736111111111111</v>
      </c>
      <c r="C242" s="5">
        <f t="shared" si="11"/>
        <v>41.631944444444443</v>
      </c>
    </row>
    <row r="243" spans="1:3" x14ac:dyDescent="0.15">
      <c r="A243" s="5">
        <f t="shared" si="9"/>
        <v>242</v>
      </c>
      <c r="B243" s="5">
        <f t="shared" si="10"/>
        <v>16.805555555555554</v>
      </c>
      <c r="C243" s="5">
        <f t="shared" si="11"/>
        <v>41.597222222222221</v>
      </c>
    </row>
    <row r="244" spans="1:3" x14ac:dyDescent="0.15">
      <c r="A244" s="5">
        <f t="shared" si="9"/>
        <v>243</v>
      </c>
      <c r="B244" s="5">
        <f t="shared" si="10"/>
        <v>16.875</v>
      </c>
      <c r="C244" s="5">
        <f t="shared" si="11"/>
        <v>41.5625</v>
      </c>
    </row>
    <row r="245" spans="1:3" x14ac:dyDescent="0.15">
      <c r="A245" s="5">
        <f t="shared" si="9"/>
        <v>244</v>
      </c>
      <c r="B245" s="5">
        <f t="shared" si="10"/>
        <v>16.944444444444443</v>
      </c>
      <c r="C245" s="5">
        <f t="shared" si="11"/>
        <v>41.527777777777779</v>
      </c>
    </row>
    <row r="246" spans="1:3" x14ac:dyDescent="0.15">
      <c r="A246" s="5">
        <f t="shared" si="9"/>
        <v>245</v>
      </c>
      <c r="B246" s="5">
        <f t="shared" si="10"/>
        <v>17.013888888888889</v>
      </c>
      <c r="C246" s="5">
        <f t="shared" si="11"/>
        <v>41.493055555555557</v>
      </c>
    </row>
    <row r="247" spans="1:3" x14ac:dyDescent="0.15">
      <c r="A247" s="5">
        <f t="shared" si="9"/>
        <v>246</v>
      </c>
      <c r="B247" s="5">
        <f t="shared" si="10"/>
        <v>17.083333333333332</v>
      </c>
      <c r="C247" s="5">
        <f t="shared" si="11"/>
        <v>41.458333333333336</v>
      </c>
    </row>
    <row r="248" spans="1:3" x14ac:dyDescent="0.15">
      <c r="A248" s="5">
        <f t="shared" si="9"/>
        <v>247</v>
      </c>
      <c r="B248" s="5">
        <f t="shared" si="10"/>
        <v>17.152777777777779</v>
      </c>
      <c r="C248" s="5">
        <f t="shared" si="11"/>
        <v>41.423611111111114</v>
      </c>
    </row>
    <row r="249" spans="1:3" x14ac:dyDescent="0.15">
      <c r="A249" s="5">
        <f t="shared" si="9"/>
        <v>248</v>
      </c>
      <c r="B249" s="5">
        <f t="shared" si="10"/>
        <v>17.222222222222221</v>
      </c>
      <c r="C249" s="5">
        <f t="shared" si="11"/>
        <v>41.388888888888886</v>
      </c>
    </row>
    <row r="250" spans="1:3" x14ac:dyDescent="0.15">
      <c r="A250" s="5">
        <f t="shared" si="9"/>
        <v>249</v>
      </c>
      <c r="B250" s="5">
        <f t="shared" si="10"/>
        <v>17.291666666666668</v>
      </c>
      <c r="C250" s="5">
        <f t="shared" si="11"/>
        <v>41.354166666666664</v>
      </c>
    </row>
    <row r="251" spans="1:3" x14ac:dyDescent="0.15">
      <c r="A251" s="5">
        <f t="shared" si="9"/>
        <v>250</v>
      </c>
      <c r="B251" s="5">
        <f t="shared" si="10"/>
        <v>17.361111111111111</v>
      </c>
      <c r="C251" s="5">
        <f t="shared" si="11"/>
        <v>41.319444444444443</v>
      </c>
    </row>
    <row r="252" spans="1:3" x14ac:dyDescent="0.15">
      <c r="A252" s="5">
        <f t="shared" si="9"/>
        <v>251</v>
      </c>
      <c r="B252" s="5">
        <f t="shared" si="10"/>
        <v>17.430555555555554</v>
      </c>
      <c r="C252" s="5">
        <f t="shared" si="11"/>
        <v>41.284722222222221</v>
      </c>
    </row>
    <row r="253" spans="1:3" x14ac:dyDescent="0.15">
      <c r="A253" s="5">
        <f t="shared" si="9"/>
        <v>252</v>
      </c>
      <c r="B253" s="5">
        <f t="shared" si="10"/>
        <v>17.5</v>
      </c>
      <c r="C253" s="5">
        <f t="shared" si="11"/>
        <v>41.25</v>
      </c>
    </row>
    <row r="254" spans="1:3" x14ac:dyDescent="0.15">
      <c r="A254" s="5">
        <f t="shared" si="9"/>
        <v>253</v>
      </c>
      <c r="B254" s="5">
        <f t="shared" si="10"/>
        <v>17.569444444444443</v>
      </c>
      <c r="C254" s="5">
        <f t="shared" si="11"/>
        <v>41.215277777777779</v>
      </c>
    </row>
    <row r="255" spans="1:3" x14ac:dyDescent="0.15">
      <c r="A255" s="5">
        <f t="shared" si="9"/>
        <v>254</v>
      </c>
      <c r="B255" s="5">
        <f t="shared" si="10"/>
        <v>17.638888888888889</v>
      </c>
      <c r="C255" s="5">
        <f t="shared" si="11"/>
        <v>41.180555555555557</v>
      </c>
    </row>
    <row r="256" spans="1:3" x14ac:dyDescent="0.15">
      <c r="A256" s="5">
        <f t="shared" si="9"/>
        <v>255</v>
      </c>
      <c r="B256" s="5">
        <f t="shared" si="10"/>
        <v>17.708333333333332</v>
      </c>
      <c r="C256" s="5">
        <f t="shared" si="11"/>
        <v>41.145833333333336</v>
      </c>
    </row>
    <row r="257" spans="1:3" x14ac:dyDescent="0.15">
      <c r="A257" s="5">
        <f t="shared" si="9"/>
        <v>256</v>
      </c>
      <c r="B257" s="5">
        <f t="shared" si="10"/>
        <v>17.777777777777779</v>
      </c>
      <c r="C257" s="5">
        <f t="shared" si="11"/>
        <v>41.111111111111114</v>
      </c>
    </row>
    <row r="258" spans="1:3" x14ac:dyDescent="0.15">
      <c r="A258" s="5">
        <f t="shared" ref="A258:A321" si="12">ROW()-1</f>
        <v>257</v>
      </c>
      <c r="B258" s="5">
        <f t="shared" ref="B258:B321" si="13">A258/vw_1</f>
        <v>17.847222222222221</v>
      </c>
      <c r="C258" s="5">
        <f t="shared" ref="C258:C321" si="14">(100-B258) * 0.5</f>
        <v>41.076388888888886</v>
      </c>
    </row>
    <row r="259" spans="1:3" x14ac:dyDescent="0.15">
      <c r="A259" s="5">
        <f t="shared" si="12"/>
        <v>258</v>
      </c>
      <c r="B259" s="5">
        <f t="shared" si="13"/>
        <v>17.916666666666668</v>
      </c>
      <c r="C259" s="5">
        <f t="shared" si="14"/>
        <v>41.041666666666664</v>
      </c>
    </row>
    <row r="260" spans="1:3" x14ac:dyDescent="0.15">
      <c r="A260" s="5">
        <f t="shared" si="12"/>
        <v>259</v>
      </c>
      <c r="B260" s="5">
        <f t="shared" si="13"/>
        <v>17.986111111111111</v>
      </c>
      <c r="C260" s="5">
        <f t="shared" si="14"/>
        <v>41.006944444444443</v>
      </c>
    </row>
    <row r="261" spans="1:3" x14ac:dyDescent="0.15">
      <c r="A261" s="5">
        <f t="shared" si="12"/>
        <v>260</v>
      </c>
      <c r="B261" s="5">
        <f t="shared" si="13"/>
        <v>18.055555555555554</v>
      </c>
      <c r="C261" s="5">
        <f t="shared" si="14"/>
        <v>40.972222222222221</v>
      </c>
    </row>
    <row r="262" spans="1:3" x14ac:dyDescent="0.15">
      <c r="A262" s="5">
        <f t="shared" si="12"/>
        <v>261</v>
      </c>
      <c r="B262" s="5">
        <f t="shared" si="13"/>
        <v>18.125</v>
      </c>
      <c r="C262" s="5">
        <f t="shared" si="14"/>
        <v>40.9375</v>
      </c>
    </row>
    <row r="263" spans="1:3" x14ac:dyDescent="0.15">
      <c r="A263" s="5">
        <f t="shared" si="12"/>
        <v>262</v>
      </c>
      <c r="B263" s="5">
        <f t="shared" si="13"/>
        <v>18.194444444444443</v>
      </c>
      <c r="C263" s="5">
        <f t="shared" si="14"/>
        <v>40.902777777777779</v>
      </c>
    </row>
    <row r="264" spans="1:3" x14ac:dyDescent="0.15">
      <c r="A264" s="5">
        <f t="shared" si="12"/>
        <v>263</v>
      </c>
      <c r="B264" s="5">
        <f t="shared" si="13"/>
        <v>18.263888888888889</v>
      </c>
      <c r="C264" s="5">
        <f t="shared" si="14"/>
        <v>40.868055555555557</v>
      </c>
    </row>
    <row r="265" spans="1:3" x14ac:dyDescent="0.15">
      <c r="A265" s="5">
        <f t="shared" si="12"/>
        <v>264</v>
      </c>
      <c r="B265" s="5">
        <f t="shared" si="13"/>
        <v>18.333333333333332</v>
      </c>
      <c r="C265" s="5">
        <f t="shared" si="14"/>
        <v>40.833333333333336</v>
      </c>
    </row>
    <row r="266" spans="1:3" x14ac:dyDescent="0.15">
      <c r="A266" s="5">
        <f t="shared" si="12"/>
        <v>265</v>
      </c>
      <c r="B266" s="5">
        <f t="shared" si="13"/>
        <v>18.402777777777779</v>
      </c>
      <c r="C266" s="5">
        <f t="shared" si="14"/>
        <v>40.798611111111114</v>
      </c>
    </row>
    <row r="267" spans="1:3" x14ac:dyDescent="0.15">
      <c r="A267" s="5">
        <f t="shared" si="12"/>
        <v>266</v>
      </c>
      <c r="B267" s="5">
        <f t="shared" si="13"/>
        <v>18.472222222222221</v>
      </c>
      <c r="C267" s="5">
        <f t="shared" si="14"/>
        <v>40.763888888888886</v>
      </c>
    </row>
    <row r="268" spans="1:3" x14ac:dyDescent="0.15">
      <c r="A268" s="5">
        <f t="shared" si="12"/>
        <v>267</v>
      </c>
      <c r="B268" s="5">
        <f t="shared" si="13"/>
        <v>18.541666666666668</v>
      </c>
      <c r="C268" s="5">
        <f t="shared" si="14"/>
        <v>40.729166666666664</v>
      </c>
    </row>
    <row r="269" spans="1:3" x14ac:dyDescent="0.15">
      <c r="A269" s="5">
        <f t="shared" si="12"/>
        <v>268</v>
      </c>
      <c r="B269" s="5">
        <f t="shared" si="13"/>
        <v>18.611111111111111</v>
      </c>
      <c r="C269" s="5">
        <f t="shared" si="14"/>
        <v>40.694444444444443</v>
      </c>
    </row>
    <row r="270" spans="1:3" x14ac:dyDescent="0.15">
      <c r="A270" s="5">
        <f t="shared" si="12"/>
        <v>269</v>
      </c>
      <c r="B270" s="5">
        <f t="shared" si="13"/>
        <v>18.680555555555554</v>
      </c>
      <c r="C270" s="5">
        <f t="shared" si="14"/>
        <v>40.659722222222221</v>
      </c>
    </row>
    <row r="271" spans="1:3" x14ac:dyDescent="0.15">
      <c r="A271" s="5">
        <f t="shared" si="12"/>
        <v>270</v>
      </c>
      <c r="B271" s="5">
        <f t="shared" si="13"/>
        <v>18.75</v>
      </c>
      <c r="C271" s="5">
        <f t="shared" si="14"/>
        <v>40.625</v>
      </c>
    </row>
    <row r="272" spans="1:3" x14ac:dyDescent="0.15">
      <c r="A272" s="5">
        <f t="shared" si="12"/>
        <v>271</v>
      </c>
      <c r="B272" s="5">
        <f t="shared" si="13"/>
        <v>18.819444444444443</v>
      </c>
      <c r="C272" s="5">
        <f t="shared" si="14"/>
        <v>40.590277777777779</v>
      </c>
    </row>
    <row r="273" spans="1:3" x14ac:dyDescent="0.15">
      <c r="A273" s="5">
        <f t="shared" si="12"/>
        <v>272</v>
      </c>
      <c r="B273" s="5">
        <f t="shared" si="13"/>
        <v>18.888888888888889</v>
      </c>
      <c r="C273" s="5">
        <f t="shared" si="14"/>
        <v>40.555555555555557</v>
      </c>
    </row>
    <row r="274" spans="1:3" x14ac:dyDescent="0.15">
      <c r="A274" s="5">
        <f t="shared" si="12"/>
        <v>273</v>
      </c>
      <c r="B274" s="5">
        <f t="shared" si="13"/>
        <v>18.958333333333332</v>
      </c>
      <c r="C274" s="5">
        <f t="shared" si="14"/>
        <v>40.520833333333336</v>
      </c>
    </row>
    <row r="275" spans="1:3" x14ac:dyDescent="0.15">
      <c r="A275" s="5">
        <f t="shared" si="12"/>
        <v>274</v>
      </c>
      <c r="B275" s="5">
        <f t="shared" si="13"/>
        <v>19.027777777777779</v>
      </c>
      <c r="C275" s="5">
        <f t="shared" si="14"/>
        <v>40.486111111111114</v>
      </c>
    </row>
    <row r="276" spans="1:3" x14ac:dyDescent="0.15">
      <c r="A276" s="5">
        <f t="shared" si="12"/>
        <v>275</v>
      </c>
      <c r="B276" s="5">
        <f t="shared" si="13"/>
        <v>19.097222222222221</v>
      </c>
      <c r="C276" s="5">
        <f t="shared" si="14"/>
        <v>40.451388888888886</v>
      </c>
    </row>
    <row r="277" spans="1:3" x14ac:dyDescent="0.15">
      <c r="A277" s="5">
        <f t="shared" si="12"/>
        <v>276</v>
      </c>
      <c r="B277" s="5">
        <f t="shared" si="13"/>
        <v>19.166666666666668</v>
      </c>
      <c r="C277" s="5">
        <f t="shared" si="14"/>
        <v>40.416666666666664</v>
      </c>
    </row>
    <row r="278" spans="1:3" x14ac:dyDescent="0.15">
      <c r="A278" s="5">
        <f t="shared" si="12"/>
        <v>277</v>
      </c>
      <c r="B278" s="5">
        <f t="shared" si="13"/>
        <v>19.236111111111111</v>
      </c>
      <c r="C278" s="5">
        <f t="shared" si="14"/>
        <v>40.381944444444443</v>
      </c>
    </row>
    <row r="279" spans="1:3" x14ac:dyDescent="0.15">
      <c r="A279" s="5">
        <f t="shared" si="12"/>
        <v>278</v>
      </c>
      <c r="B279" s="5">
        <f t="shared" si="13"/>
        <v>19.305555555555554</v>
      </c>
      <c r="C279" s="5">
        <f t="shared" si="14"/>
        <v>40.347222222222221</v>
      </c>
    </row>
    <row r="280" spans="1:3" x14ac:dyDescent="0.15">
      <c r="A280" s="5">
        <f t="shared" si="12"/>
        <v>279</v>
      </c>
      <c r="B280" s="5">
        <f t="shared" si="13"/>
        <v>19.375</v>
      </c>
      <c r="C280" s="5">
        <f t="shared" si="14"/>
        <v>40.3125</v>
      </c>
    </row>
    <row r="281" spans="1:3" x14ac:dyDescent="0.15">
      <c r="A281" s="5">
        <f t="shared" si="12"/>
        <v>280</v>
      </c>
      <c r="B281" s="5">
        <f t="shared" si="13"/>
        <v>19.444444444444443</v>
      </c>
      <c r="C281" s="5">
        <f t="shared" si="14"/>
        <v>40.277777777777779</v>
      </c>
    </row>
    <row r="282" spans="1:3" x14ac:dyDescent="0.15">
      <c r="A282" s="5">
        <f t="shared" si="12"/>
        <v>281</v>
      </c>
      <c r="B282" s="5">
        <f t="shared" si="13"/>
        <v>19.513888888888889</v>
      </c>
      <c r="C282" s="5">
        <f t="shared" si="14"/>
        <v>40.243055555555557</v>
      </c>
    </row>
    <row r="283" spans="1:3" x14ac:dyDescent="0.15">
      <c r="A283" s="5">
        <f t="shared" si="12"/>
        <v>282</v>
      </c>
      <c r="B283" s="5">
        <f t="shared" si="13"/>
        <v>19.583333333333332</v>
      </c>
      <c r="C283" s="5">
        <f t="shared" si="14"/>
        <v>40.208333333333336</v>
      </c>
    </row>
    <row r="284" spans="1:3" x14ac:dyDescent="0.15">
      <c r="A284" s="5">
        <f t="shared" si="12"/>
        <v>283</v>
      </c>
      <c r="B284" s="5">
        <f t="shared" si="13"/>
        <v>19.652777777777779</v>
      </c>
      <c r="C284" s="5">
        <f t="shared" si="14"/>
        <v>40.173611111111114</v>
      </c>
    </row>
    <row r="285" spans="1:3" x14ac:dyDescent="0.15">
      <c r="A285" s="5">
        <f t="shared" si="12"/>
        <v>284</v>
      </c>
      <c r="B285" s="5">
        <f t="shared" si="13"/>
        <v>19.722222222222221</v>
      </c>
      <c r="C285" s="5">
        <f t="shared" si="14"/>
        <v>40.138888888888886</v>
      </c>
    </row>
    <row r="286" spans="1:3" x14ac:dyDescent="0.15">
      <c r="A286" s="5">
        <f t="shared" si="12"/>
        <v>285</v>
      </c>
      <c r="B286" s="5">
        <f t="shared" si="13"/>
        <v>19.791666666666668</v>
      </c>
      <c r="C286" s="5">
        <f t="shared" si="14"/>
        <v>40.104166666666664</v>
      </c>
    </row>
    <row r="287" spans="1:3" x14ac:dyDescent="0.15">
      <c r="A287" s="5">
        <f t="shared" si="12"/>
        <v>286</v>
      </c>
      <c r="B287" s="5">
        <f t="shared" si="13"/>
        <v>19.861111111111111</v>
      </c>
      <c r="C287" s="5">
        <f t="shared" si="14"/>
        <v>40.069444444444443</v>
      </c>
    </row>
    <row r="288" spans="1:3" x14ac:dyDescent="0.15">
      <c r="A288" s="5">
        <f t="shared" si="12"/>
        <v>287</v>
      </c>
      <c r="B288" s="5">
        <f t="shared" si="13"/>
        <v>19.930555555555554</v>
      </c>
      <c r="C288" s="5">
        <f t="shared" si="14"/>
        <v>40.034722222222221</v>
      </c>
    </row>
    <row r="289" spans="1:3" x14ac:dyDescent="0.15">
      <c r="A289" s="5">
        <f t="shared" si="12"/>
        <v>288</v>
      </c>
      <c r="B289" s="5">
        <f t="shared" si="13"/>
        <v>20</v>
      </c>
      <c r="C289" s="5">
        <f t="shared" si="14"/>
        <v>40</v>
      </c>
    </row>
    <row r="290" spans="1:3" x14ac:dyDescent="0.15">
      <c r="A290" s="5">
        <f t="shared" si="12"/>
        <v>289</v>
      </c>
      <c r="B290" s="5">
        <f t="shared" si="13"/>
        <v>20.069444444444443</v>
      </c>
      <c r="C290" s="5">
        <f t="shared" si="14"/>
        <v>39.965277777777779</v>
      </c>
    </row>
    <row r="291" spans="1:3" x14ac:dyDescent="0.15">
      <c r="A291" s="5">
        <f t="shared" si="12"/>
        <v>290</v>
      </c>
      <c r="B291" s="5">
        <f t="shared" si="13"/>
        <v>20.138888888888889</v>
      </c>
      <c r="C291" s="5">
        <f t="shared" si="14"/>
        <v>39.930555555555557</v>
      </c>
    </row>
    <row r="292" spans="1:3" x14ac:dyDescent="0.15">
      <c r="A292" s="5">
        <f t="shared" si="12"/>
        <v>291</v>
      </c>
      <c r="B292" s="5">
        <f t="shared" si="13"/>
        <v>20.208333333333332</v>
      </c>
      <c r="C292" s="5">
        <f t="shared" si="14"/>
        <v>39.895833333333336</v>
      </c>
    </row>
    <row r="293" spans="1:3" x14ac:dyDescent="0.15">
      <c r="A293" s="5">
        <f t="shared" si="12"/>
        <v>292</v>
      </c>
      <c r="B293" s="5">
        <f t="shared" si="13"/>
        <v>20.277777777777779</v>
      </c>
      <c r="C293" s="5">
        <f t="shared" si="14"/>
        <v>39.861111111111114</v>
      </c>
    </row>
    <row r="294" spans="1:3" x14ac:dyDescent="0.15">
      <c r="A294" s="5">
        <f t="shared" si="12"/>
        <v>293</v>
      </c>
      <c r="B294" s="5">
        <f t="shared" si="13"/>
        <v>20.347222222222221</v>
      </c>
      <c r="C294" s="5">
        <f t="shared" si="14"/>
        <v>39.826388888888886</v>
      </c>
    </row>
    <row r="295" spans="1:3" x14ac:dyDescent="0.15">
      <c r="A295" s="5">
        <f t="shared" si="12"/>
        <v>294</v>
      </c>
      <c r="B295" s="5">
        <f t="shared" si="13"/>
        <v>20.416666666666668</v>
      </c>
      <c r="C295" s="5">
        <f t="shared" si="14"/>
        <v>39.791666666666664</v>
      </c>
    </row>
    <row r="296" spans="1:3" x14ac:dyDescent="0.15">
      <c r="A296" s="5">
        <f t="shared" si="12"/>
        <v>295</v>
      </c>
      <c r="B296" s="5">
        <f t="shared" si="13"/>
        <v>20.486111111111111</v>
      </c>
      <c r="C296" s="5">
        <f t="shared" si="14"/>
        <v>39.756944444444443</v>
      </c>
    </row>
    <row r="297" spans="1:3" x14ac:dyDescent="0.15">
      <c r="A297" s="5">
        <f t="shared" si="12"/>
        <v>296</v>
      </c>
      <c r="B297" s="5">
        <f t="shared" si="13"/>
        <v>20.555555555555554</v>
      </c>
      <c r="C297" s="5">
        <f t="shared" si="14"/>
        <v>39.722222222222221</v>
      </c>
    </row>
    <row r="298" spans="1:3" x14ac:dyDescent="0.15">
      <c r="A298" s="5">
        <f t="shared" si="12"/>
        <v>297</v>
      </c>
      <c r="B298" s="5">
        <f t="shared" si="13"/>
        <v>20.625</v>
      </c>
      <c r="C298" s="5">
        <f t="shared" si="14"/>
        <v>39.6875</v>
      </c>
    </row>
    <row r="299" spans="1:3" x14ac:dyDescent="0.15">
      <c r="A299" s="5">
        <f t="shared" si="12"/>
        <v>298</v>
      </c>
      <c r="B299" s="5">
        <f t="shared" si="13"/>
        <v>20.694444444444443</v>
      </c>
      <c r="C299" s="5">
        <f t="shared" si="14"/>
        <v>39.652777777777779</v>
      </c>
    </row>
    <row r="300" spans="1:3" x14ac:dyDescent="0.15">
      <c r="A300" s="5">
        <f t="shared" si="12"/>
        <v>299</v>
      </c>
      <c r="B300" s="5">
        <f t="shared" si="13"/>
        <v>20.763888888888889</v>
      </c>
      <c r="C300" s="5">
        <f t="shared" si="14"/>
        <v>39.618055555555557</v>
      </c>
    </row>
    <row r="301" spans="1:3" x14ac:dyDescent="0.15">
      <c r="A301" s="5">
        <f t="shared" si="12"/>
        <v>300</v>
      </c>
      <c r="B301" s="5">
        <f t="shared" si="13"/>
        <v>20.833333333333332</v>
      </c>
      <c r="C301" s="5">
        <f t="shared" si="14"/>
        <v>39.583333333333336</v>
      </c>
    </row>
    <row r="302" spans="1:3" x14ac:dyDescent="0.15">
      <c r="A302" s="5">
        <f t="shared" si="12"/>
        <v>301</v>
      </c>
      <c r="B302" s="5">
        <f t="shared" si="13"/>
        <v>20.902777777777779</v>
      </c>
      <c r="C302" s="5">
        <f t="shared" si="14"/>
        <v>39.548611111111114</v>
      </c>
    </row>
    <row r="303" spans="1:3" x14ac:dyDescent="0.15">
      <c r="A303" s="5">
        <f t="shared" si="12"/>
        <v>302</v>
      </c>
      <c r="B303" s="5">
        <f t="shared" si="13"/>
        <v>20.972222222222221</v>
      </c>
      <c r="C303" s="5">
        <f t="shared" si="14"/>
        <v>39.513888888888886</v>
      </c>
    </row>
    <row r="304" spans="1:3" x14ac:dyDescent="0.15">
      <c r="A304" s="5">
        <f t="shared" si="12"/>
        <v>303</v>
      </c>
      <c r="B304" s="5">
        <f t="shared" si="13"/>
        <v>21.041666666666668</v>
      </c>
      <c r="C304" s="5">
        <f t="shared" si="14"/>
        <v>39.479166666666664</v>
      </c>
    </row>
    <row r="305" spans="1:3" x14ac:dyDescent="0.15">
      <c r="A305" s="5">
        <f t="shared" si="12"/>
        <v>304</v>
      </c>
      <c r="B305" s="5">
        <f t="shared" si="13"/>
        <v>21.111111111111111</v>
      </c>
      <c r="C305" s="5">
        <f t="shared" si="14"/>
        <v>39.444444444444443</v>
      </c>
    </row>
    <row r="306" spans="1:3" x14ac:dyDescent="0.15">
      <c r="A306" s="5">
        <f t="shared" si="12"/>
        <v>305</v>
      </c>
      <c r="B306" s="5">
        <f t="shared" si="13"/>
        <v>21.180555555555554</v>
      </c>
      <c r="C306" s="5">
        <f t="shared" si="14"/>
        <v>39.409722222222221</v>
      </c>
    </row>
    <row r="307" spans="1:3" x14ac:dyDescent="0.15">
      <c r="A307" s="5">
        <f t="shared" si="12"/>
        <v>306</v>
      </c>
      <c r="B307" s="5">
        <f t="shared" si="13"/>
        <v>21.25</v>
      </c>
      <c r="C307" s="5">
        <f t="shared" si="14"/>
        <v>39.375</v>
      </c>
    </row>
    <row r="308" spans="1:3" x14ac:dyDescent="0.15">
      <c r="A308" s="5">
        <f t="shared" si="12"/>
        <v>307</v>
      </c>
      <c r="B308" s="5">
        <f t="shared" si="13"/>
        <v>21.319444444444443</v>
      </c>
      <c r="C308" s="5">
        <f t="shared" si="14"/>
        <v>39.340277777777779</v>
      </c>
    </row>
    <row r="309" spans="1:3" x14ac:dyDescent="0.15">
      <c r="A309" s="5">
        <f t="shared" si="12"/>
        <v>308</v>
      </c>
      <c r="B309" s="5">
        <f t="shared" si="13"/>
        <v>21.388888888888889</v>
      </c>
      <c r="C309" s="5">
        <f t="shared" si="14"/>
        <v>39.305555555555557</v>
      </c>
    </row>
    <row r="310" spans="1:3" x14ac:dyDescent="0.15">
      <c r="A310" s="5">
        <f t="shared" si="12"/>
        <v>309</v>
      </c>
      <c r="B310" s="5">
        <f t="shared" si="13"/>
        <v>21.458333333333332</v>
      </c>
      <c r="C310" s="5">
        <f t="shared" si="14"/>
        <v>39.270833333333336</v>
      </c>
    </row>
    <row r="311" spans="1:3" x14ac:dyDescent="0.15">
      <c r="A311" s="5">
        <f t="shared" si="12"/>
        <v>310</v>
      </c>
      <c r="B311" s="5">
        <f t="shared" si="13"/>
        <v>21.527777777777779</v>
      </c>
      <c r="C311" s="5">
        <f t="shared" si="14"/>
        <v>39.236111111111114</v>
      </c>
    </row>
    <row r="312" spans="1:3" x14ac:dyDescent="0.15">
      <c r="A312" s="5">
        <f t="shared" si="12"/>
        <v>311</v>
      </c>
      <c r="B312" s="5">
        <f t="shared" si="13"/>
        <v>21.597222222222221</v>
      </c>
      <c r="C312" s="5">
        <f t="shared" si="14"/>
        <v>39.201388888888886</v>
      </c>
    </row>
    <row r="313" spans="1:3" x14ac:dyDescent="0.15">
      <c r="A313" s="5">
        <f t="shared" si="12"/>
        <v>312</v>
      </c>
      <c r="B313" s="5">
        <f t="shared" si="13"/>
        <v>21.666666666666668</v>
      </c>
      <c r="C313" s="5">
        <f t="shared" si="14"/>
        <v>39.166666666666664</v>
      </c>
    </row>
    <row r="314" spans="1:3" x14ac:dyDescent="0.15">
      <c r="A314" s="5">
        <f t="shared" si="12"/>
        <v>313</v>
      </c>
      <c r="B314" s="5">
        <f t="shared" si="13"/>
        <v>21.736111111111111</v>
      </c>
      <c r="C314" s="5">
        <f t="shared" si="14"/>
        <v>39.131944444444443</v>
      </c>
    </row>
    <row r="315" spans="1:3" x14ac:dyDescent="0.15">
      <c r="A315" s="5">
        <f t="shared" si="12"/>
        <v>314</v>
      </c>
      <c r="B315" s="5">
        <f t="shared" si="13"/>
        <v>21.805555555555554</v>
      </c>
      <c r="C315" s="5">
        <f t="shared" si="14"/>
        <v>39.097222222222221</v>
      </c>
    </row>
    <row r="316" spans="1:3" x14ac:dyDescent="0.15">
      <c r="A316" s="5">
        <f t="shared" si="12"/>
        <v>315</v>
      </c>
      <c r="B316" s="5">
        <f t="shared" si="13"/>
        <v>21.875</v>
      </c>
      <c r="C316" s="5">
        <f t="shared" si="14"/>
        <v>39.0625</v>
      </c>
    </row>
    <row r="317" spans="1:3" x14ac:dyDescent="0.15">
      <c r="A317" s="5">
        <f t="shared" si="12"/>
        <v>316</v>
      </c>
      <c r="B317" s="5">
        <f t="shared" si="13"/>
        <v>21.944444444444443</v>
      </c>
      <c r="C317" s="5">
        <f t="shared" si="14"/>
        <v>39.027777777777779</v>
      </c>
    </row>
    <row r="318" spans="1:3" x14ac:dyDescent="0.15">
      <c r="A318" s="5">
        <f t="shared" si="12"/>
        <v>317</v>
      </c>
      <c r="B318" s="5">
        <f t="shared" si="13"/>
        <v>22.013888888888889</v>
      </c>
      <c r="C318" s="5">
        <f t="shared" si="14"/>
        <v>38.993055555555557</v>
      </c>
    </row>
    <row r="319" spans="1:3" x14ac:dyDescent="0.15">
      <c r="A319" s="5">
        <f t="shared" si="12"/>
        <v>318</v>
      </c>
      <c r="B319" s="5">
        <f t="shared" si="13"/>
        <v>22.083333333333332</v>
      </c>
      <c r="C319" s="5">
        <f t="shared" si="14"/>
        <v>38.958333333333336</v>
      </c>
    </row>
    <row r="320" spans="1:3" x14ac:dyDescent="0.15">
      <c r="A320" s="5">
        <f t="shared" si="12"/>
        <v>319</v>
      </c>
      <c r="B320" s="5">
        <f t="shared" si="13"/>
        <v>22.152777777777779</v>
      </c>
      <c r="C320" s="5">
        <f t="shared" si="14"/>
        <v>38.923611111111114</v>
      </c>
    </row>
    <row r="321" spans="1:3" x14ac:dyDescent="0.15">
      <c r="A321" s="5">
        <f t="shared" si="12"/>
        <v>320</v>
      </c>
      <c r="B321" s="5">
        <f t="shared" si="13"/>
        <v>22.222222222222221</v>
      </c>
      <c r="C321" s="5">
        <f t="shared" si="14"/>
        <v>38.888888888888886</v>
      </c>
    </row>
    <row r="322" spans="1:3" x14ac:dyDescent="0.15">
      <c r="A322" s="5">
        <f t="shared" ref="A322:A385" si="15">ROW()-1</f>
        <v>321</v>
      </c>
      <c r="B322" s="5">
        <f t="shared" ref="B322:B385" si="16">A322/vw_1</f>
        <v>22.291666666666668</v>
      </c>
      <c r="C322" s="5">
        <f t="shared" ref="C322:C385" si="17">(100-B322) * 0.5</f>
        <v>38.854166666666664</v>
      </c>
    </row>
    <row r="323" spans="1:3" x14ac:dyDescent="0.15">
      <c r="A323" s="5">
        <f t="shared" si="15"/>
        <v>322</v>
      </c>
      <c r="B323" s="5">
        <f t="shared" si="16"/>
        <v>22.361111111111111</v>
      </c>
      <c r="C323" s="5">
        <f t="shared" si="17"/>
        <v>38.819444444444443</v>
      </c>
    </row>
    <row r="324" spans="1:3" x14ac:dyDescent="0.15">
      <c r="A324" s="5">
        <f t="shared" si="15"/>
        <v>323</v>
      </c>
      <c r="B324" s="5">
        <f t="shared" si="16"/>
        <v>22.430555555555554</v>
      </c>
      <c r="C324" s="5">
        <f t="shared" si="17"/>
        <v>38.784722222222221</v>
      </c>
    </row>
    <row r="325" spans="1:3" x14ac:dyDescent="0.15">
      <c r="A325" s="5">
        <f t="shared" si="15"/>
        <v>324</v>
      </c>
      <c r="B325" s="5">
        <f t="shared" si="16"/>
        <v>22.5</v>
      </c>
      <c r="C325" s="5">
        <f t="shared" si="17"/>
        <v>38.75</v>
      </c>
    </row>
    <row r="326" spans="1:3" x14ac:dyDescent="0.15">
      <c r="A326" s="5">
        <f t="shared" si="15"/>
        <v>325</v>
      </c>
      <c r="B326" s="5">
        <f t="shared" si="16"/>
        <v>22.569444444444443</v>
      </c>
      <c r="C326" s="5">
        <f t="shared" si="17"/>
        <v>38.715277777777779</v>
      </c>
    </row>
    <row r="327" spans="1:3" x14ac:dyDescent="0.15">
      <c r="A327" s="5">
        <f t="shared" si="15"/>
        <v>326</v>
      </c>
      <c r="B327" s="5">
        <f t="shared" si="16"/>
        <v>22.638888888888889</v>
      </c>
      <c r="C327" s="5">
        <f t="shared" si="17"/>
        <v>38.680555555555557</v>
      </c>
    </row>
    <row r="328" spans="1:3" x14ac:dyDescent="0.15">
      <c r="A328" s="5">
        <f t="shared" si="15"/>
        <v>327</v>
      </c>
      <c r="B328" s="5">
        <f t="shared" si="16"/>
        <v>22.708333333333332</v>
      </c>
      <c r="C328" s="5">
        <f t="shared" si="17"/>
        <v>38.645833333333336</v>
      </c>
    </row>
    <row r="329" spans="1:3" x14ac:dyDescent="0.15">
      <c r="A329" s="5">
        <f t="shared" si="15"/>
        <v>328</v>
      </c>
      <c r="B329" s="5">
        <f t="shared" si="16"/>
        <v>22.777777777777779</v>
      </c>
      <c r="C329" s="5">
        <f t="shared" si="17"/>
        <v>38.611111111111114</v>
      </c>
    </row>
    <row r="330" spans="1:3" x14ac:dyDescent="0.15">
      <c r="A330" s="5">
        <f t="shared" si="15"/>
        <v>329</v>
      </c>
      <c r="B330" s="5">
        <f t="shared" si="16"/>
        <v>22.847222222222221</v>
      </c>
      <c r="C330" s="5">
        <f t="shared" si="17"/>
        <v>38.576388888888886</v>
      </c>
    </row>
    <row r="331" spans="1:3" x14ac:dyDescent="0.15">
      <c r="A331" s="5">
        <f t="shared" si="15"/>
        <v>330</v>
      </c>
      <c r="B331" s="5">
        <f t="shared" si="16"/>
        <v>22.916666666666668</v>
      </c>
      <c r="C331" s="5">
        <f t="shared" si="17"/>
        <v>38.541666666666664</v>
      </c>
    </row>
    <row r="332" spans="1:3" x14ac:dyDescent="0.15">
      <c r="A332" s="5">
        <f t="shared" si="15"/>
        <v>331</v>
      </c>
      <c r="B332" s="5">
        <f t="shared" si="16"/>
        <v>22.986111111111111</v>
      </c>
      <c r="C332" s="5">
        <f t="shared" si="17"/>
        <v>38.506944444444443</v>
      </c>
    </row>
    <row r="333" spans="1:3" x14ac:dyDescent="0.15">
      <c r="A333" s="5">
        <f t="shared" si="15"/>
        <v>332</v>
      </c>
      <c r="B333" s="5">
        <f t="shared" si="16"/>
        <v>23.055555555555554</v>
      </c>
      <c r="C333" s="5">
        <f t="shared" si="17"/>
        <v>38.472222222222221</v>
      </c>
    </row>
    <row r="334" spans="1:3" x14ac:dyDescent="0.15">
      <c r="A334" s="5">
        <f t="shared" si="15"/>
        <v>333</v>
      </c>
      <c r="B334" s="5">
        <f t="shared" si="16"/>
        <v>23.125</v>
      </c>
      <c r="C334" s="5">
        <f t="shared" si="17"/>
        <v>38.4375</v>
      </c>
    </row>
    <row r="335" spans="1:3" x14ac:dyDescent="0.15">
      <c r="A335" s="5">
        <f t="shared" si="15"/>
        <v>334</v>
      </c>
      <c r="B335" s="5">
        <f t="shared" si="16"/>
        <v>23.194444444444443</v>
      </c>
      <c r="C335" s="5">
        <f t="shared" si="17"/>
        <v>38.402777777777779</v>
      </c>
    </row>
    <row r="336" spans="1:3" x14ac:dyDescent="0.15">
      <c r="A336" s="5">
        <f t="shared" si="15"/>
        <v>335</v>
      </c>
      <c r="B336" s="5">
        <f t="shared" si="16"/>
        <v>23.263888888888889</v>
      </c>
      <c r="C336" s="5">
        <f t="shared" si="17"/>
        <v>38.368055555555557</v>
      </c>
    </row>
    <row r="337" spans="1:3" x14ac:dyDescent="0.15">
      <c r="A337" s="5">
        <f t="shared" si="15"/>
        <v>336</v>
      </c>
      <c r="B337" s="5">
        <f t="shared" si="16"/>
        <v>23.333333333333332</v>
      </c>
      <c r="C337" s="5">
        <f t="shared" si="17"/>
        <v>38.333333333333336</v>
      </c>
    </row>
    <row r="338" spans="1:3" x14ac:dyDescent="0.15">
      <c r="A338" s="5">
        <f t="shared" si="15"/>
        <v>337</v>
      </c>
      <c r="B338" s="5">
        <f t="shared" si="16"/>
        <v>23.402777777777779</v>
      </c>
      <c r="C338" s="5">
        <f t="shared" si="17"/>
        <v>38.298611111111114</v>
      </c>
    </row>
    <row r="339" spans="1:3" x14ac:dyDescent="0.15">
      <c r="A339" s="5">
        <f t="shared" si="15"/>
        <v>338</v>
      </c>
      <c r="B339" s="5">
        <f t="shared" si="16"/>
        <v>23.472222222222221</v>
      </c>
      <c r="C339" s="5">
        <f t="shared" si="17"/>
        <v>38.263888888888886</v>
      </c>
    </row>
    <row r="340" spans="1:3" x14ac:dyDescent="0.15">
      <c r="A340" s="5">
        <f t="shared" si="15"/>
        <v>339</v>
      </c>
      <c r="B340" s="5">
        <f t="shared" si="16"/>
        <v>23.541666666666668</v>
      </c>
      <c r="C340" s="5">
        <f t="shared" si="17"/>
        <v>38.229166666666664</v>
      </c>
    </row>
    <row r="341" spans="1:3" x14ac:dyDescent="0.15">
      <c r="A341" s="5">
        <f t="shared" si="15"/>
        <v>340</v>
      </c>
      <c r="B341" s="5">
        <f t="shared" si="16"/>
        <v>23.611111111111111</v>
      </c>
      <c r="C341" s="5">
        <f t="shared" si="17"/>
        <v>38.194444444444443</v>
      </c>
    </row>
    <row r="342" spans="1:3" x14ac:dyDescent="0.15">
      <c r="A342" s="5">
        <f t="shared" si="15"/>
        <v>341</v>
      </c>
      <c r="B342" s="5">
        <f t="shared" si="16"/>
        <v>23.680555555555554</v>
      </c>
      <c r="C342" s="5">
        <f t="shared" si="17"/>
        <v>38.159722222222221</v>
      </c>
    </row>
    <row r="343" spans="1:3" x14ac:dyDescent="0.15">
      <c r="A343" s="5">
        <f t="shared" si="15"/>
        <v>342</v>
      </c>
      <c r="B343" s="5">
        <f t="shared" si="16"/>
        <v>23.75</v>
      </c>
      <c r="C343" s="5">
        <f t="shared" si="17"/>
        <v>38.125</v>
      </c>
    </row>
    <row r="344" spans="1:3" x14ac:dyDescent="0.15">
      <c r="A344" s="5">
        <f t="shared" si="15"/>
        <v>343</v>
      </c>
      <c r="B344" s="5">
        <f t="shared" si="16"/>
        <v>23.819444444444443</v>
      </c>
      <c r="C344" s="5">
        <f t="shared" si="17"/>
        <v>38.090277777777779</v>
      </c>
    </row>
    <row r="345" spans="1:3" x14ac:dyDescent="0.15">
      <c r="A345" s="5">
        <f t="shared" si="15"/>
        <v>344</v>
      </c>
      <c r="B345" s="5">
        <f t="shared" si="16"/>
        <v>23.888888888888889</v>
      </c>
      <c r="C345" s="5">
        <f t="shared" si="17"/>
        <v>38.055555555555557</v>
      </c>
    </row>
    <row r="346" spans="1:3" x14ac:dyDescent="0.15">
      <c r="A346" s="5">
        <f t="shared" si="15"/>
        <v>345</v>
      </c>
      <c r="B346" s="5">
        <f t="shared" si="16"/>
        <v>23.958333333333332</v>
      </c>
      <c r="C346" s="5">
        <f t="shared" si="17"/>
        <v>38.020833333333336</v>
      </c>
    </row>
    <row r="347" spans="1:3" x14ac:dyDescent="0.15">
      <c r="A347" s="5">
        <f t="shared" si="15"/>
        <v>346</v>
      </c>
      <c r="B347" s="5">
        <f t="shared" si="16"/>
        <v>24.027777777777779</v>
      </c>
      <c r="C347" s="5">
        <f t="shared" si="17"/>
        <v>37.986111111111114</v>
      </c>
    </row>
    <row r="348" spans="1:3" x14ac:dyDescent="0.15">
      <c r="A348" s="5">
        <f t="shared" si="15"/>
        <v>347</v>
      </c>
      <c r="B348" s="5">
        <f t="shared" si="16"/>
        <v>24.097222222222221</v>
      </c>
      <c r="C348" s="5">
        <f t="shared" si="17"/>
        <v>37.951388888888886</v>
      </c>
    </row>
    <row r="349" spans="1:3" x14ac:dyDescent="0.15">
      <c r="A349" s="5">
        <f t="shared" si="15"/>
        <v>348</v>
      </c>
      <c r="B349" s="5">
        <f t="shared" si="16"/>
        <v>24.166666666666664</v>
      </c>
      <c r="C349" s="5">
        <f t="shared" si="17"/>
        <v>37.916666666666671</v>
      </c>
    </row>
    <row r="350" spans="1:3" x14ac:dyDescent="0.15">
      <c r="A350" s="5">
        <f t="shared" si="15"/>
        <v>349</v>
      </c>
      <c r="B350" s="5">
        <f t="shared" si="16"/>
        <v>24.236111111111111</v>
      </c>
      <c r="C350" s="5">
        <f t="shared" si="17"/>
        <v>37.881944444444443</v>
      </c>
    </row>
    <row r="351" spans="1:3" x14ac:dyDescent="0.15">
      <c r="A351" s="5">
        <f t="shared" si="15"/>
        <v>350</v>
      </c>
      <c r="B351" s="5">
        <f t="shared" si="16"/>
        <v>24.305555555555554</v>
      </c>
      <c r="C351" s="5">
        <f t="shared" si="17"/>
        <v>37.847222222222221</v>
      </c>
    </row>
    <row r="352" spans="1:3" x14ac:dyDescent="0.15">
      <c r="A352" s="5">
        <f t="shared" si="15"/>
        <v>351</v>
      </c>
      <c r="B352" s="5">
        <f t="shared" si="16"/>
        <v>24.375</v>
      </c>
      <c r="C352" s="5">
        <f t="shared" si="17"/>
        <v>37.8125</v>
      </c>
    </row>
    <row r="353" spans="1:3" x14ac:dyDescent="0.15">
      <c r="A353" s="5">
        <f t="shared" si="15"/>
        <v>352</v>
      </c>
      <c r="B353" s="5">
        <f t="shared" si="16"/>
        <v>24.444444444444443</v>
      </c>
      <c r="C353" s="5">
        <f t="shared" si="17"/>
        <v>37.777777777777779</v>
      </c>
    </row>
    <row r="354" spans="1:3" x14ac:dyDescent="0.15">
      <c r="A354" s="5">
        <f t="shared" si="15"/>
        <v>353</v>
      </c>
      <c r="B354" s="5">
        <f t="shared" si="16"/>
        <v>24.513888888888889</v>
      </c>
      <c r="C354" s="5">
        <f t="shared" si="17"/>
        <v>37.743055555555557</v>
      </c>
    </row>
    <row r="355" spans="1:3" x14ac:dyDescent="0.15">
      <c r="A355" s="5">
        <f t="shared" si="15"/>
        <v>354</v>
      </c>
      <c r="B355" s="5">
        <f t="shared" si="16"/>
        <v>24.583333333333332</v>
      </c>
      <c r="C355" s="5">
        <f t="shared" si="17"/>
        <v>37.708333333333336</v>
      </c>
    </row>
    <row r="356" spans="1:3" x14ac:dyDescent="0.15">
      <c r="A356" s="5">
        <f t="shared" si="15"/>
        <v>355</v>
      </c>
      <c r="B356" s="5">
        <f t="shared" si="16"/>
        <v>24.652777777777779</v>
      </c>
      <c r="C356" s="5">
        <f t="shared" si="17"/>
        <v>37.673611111111114</v>
      </c>
    </row>
    <row r="357" spans="1:3" x14ac:dyDescent="0.15">
      <c r="A357" s="5">
        <f t="shared" si="15"/>
        <v>356</v>
      </c>
      <c r="B357" s="5">
        <f t="shared" si="16"/>
        <v>24.722222222222221</v>
      </c>
      <c r="C357" s="5">
        <f t="shared" si="17"/>
        <v>37.638888888888886</v>
      </c>
    </row>
    <row r="358" spans="1:3" x14ac:dyDescent="0.15">
      <c r="A358" s="5">
        <f t="shared" si="15"/>
        <v>357</v>
      </c>
      <c r="B358" s="5">
        <f t="shared" si="16"/>
        <v>24.791666666666664</v>
      </c>
      <c r="C358" s="5">
        <f t="shared" si="17"/>
        <v>37.604166666666671</v>
      </c>
    </row>
    <row r="359" spans="1:3" x14ac:dyDescent="0.15">
      <c r="A359" s="5">
        <f t="shared" si="15"/>
        <v>358</v>
      </c>
      <c r="B359" s="5">
        <f t="shared" si="16"/>
        <v>24.861111111111111</v>
      </c>
      <c r="C359" s="5">
        <f t="shared" si="17"/>
        <v>37.569444444444443</v>
      </c>
    </row>
    <row r="360" spans="1:3" x14ac:dyDescent="0.15">
      <c r="A360" s="5">
        <f t="shared" si="15"/>
        <v>359</v>
      </c>
      <c r="B360" s="5">
        <f t="shared" si="16"/>
        <v>24.930555555555554</v>
      </c>
      <c r="C360" s="5">
        <f t="shared" si="17"/>
        <v>37.534722222222221</v>
      </c>
    </row>
    <row r="361" spans="1:3" x14ac:dyDescent="0.15">
      <c r="A361" s="5">
        <f t="shared" si="15"/>
        <v>360</v>
      </c>
      <c r="B361" s="5">
        <f t="shared" si="16"/>
        <v>25</v>
      </c>
      <c r="C361" s="5">
        <f t="shared" si="17"/>
        <v>37.5</v>
      </c>
    </row>
    <row r="362" spans="1:3" x14ac:dyDescent="0.15">
      <c r="A362" s="5">
        <f t="shared" si="15"/>
        <v>361</v>
      </c>
      <c r="B362" s="5">
        <f t="shared" si="16"/>
        <v>25.069444444444443</v>
      </c>
      <c r="C362" s="5">
        <f t="shared" si="17"/>
        <v>37.465277777777779</v>
      </c>
    </row>
    <row r="363" spans="1:3" x14ac:dyDescent="0.15">
      <c r="A363" s="5">
        <f t="shared" si="15"/>
        <v>362</v>
      </c>
      <c r="B363" s="5">
        <f t="shared" si="16"/>
        <v>25.138888888888889</v>
      </c>
      <c r="C363" s="5">
        <f t="shared" si="17"/>
        <v>37.430555555555557</v>
      </c>
    </row>
    <row r="364" spans="1:3" x14ac:dyDescent="0.15">
      <c r="A364" s="5">
        <f t="shared" si="15"/>
        <v>363</v>
      </c>
      <c r="B364" s="5">
        <f t="shared" si="16"/>
        <v>25.208333333333332</v>
      </c>
      <c r="C364" s="5">
        <f t="shared" si="17"/>
        <v>37.395833333333336</v>
      </c>
    </row>
    <row r="365" spans="1:3" x14ac:dyDescent="0.15">
      <c r="A365" s="5">
        <f t="shared" si="15"/>
        <v>364</v>
      </c>
      <c r="B365" s="5">
        <f t="shared" si="16"/>
        <v>25.277777777777779</v>
      </c>
      <c r="C365" s="5">
        <f t="shared" si="17"/>
        <v>37.361111111111114</v>
      </c>
    </row>
    <row r="366" spans="1:3" x14ac:dyDescent="0.15">
      <c r="A366" s="5">
        <f t="shared" si="15"/>
        <v>365</v>
      </c>
      <c r="B366" s="5">
        <f t="shared" si="16"/>
        <v>25.347222222222221</v>
      </c>
      <c r="C366" s="5">
        <f t="shared" si="17"/>
        <v>37.326388888888886</v>
      </c>
    </row>
    <row r="367" spans="1:3" x14ac:dyDescent="0.15">
      <c r="A367" s="5">
        <f t="shared" si="15"/>
        <v>366</v>
      </c>
      <c r="B367" s="5">
        <f t="shared" si="16"/>
        <v>25.416666666666664</v>
      </c>
      <c r="C367" s="5">
        <f t="shared" si="17"/>
        <v>37.291666666666671</v>
      </c>
    </row>
    <row r="368" spans="1:3" x14ac:dyDescent="0.15">
      <c r="A368" s="5">
        <f t="shared" si="15"/>
        <v>367</v>
      </c>
      <c r="B368" s="5">
        <f t="shared" si="16"/>
        <v>25.486111111111111</v>
      </c>
      <c r="C368" s="5">
        <f t="shared" si="17"/>
        <v>37.256944444444443</v>
      </c>
    </row>
    <row r="369" spans="1:3" x14ac:dyDescent="0.15">
      <c r="A369" s="5">
        <f t="shared" si="15"/>
        <v>368</v>
      </c>
      <c r="B369" s="5">
        <f t="shared" si="16"/>
        <v>25.555555555555554</v>
      </c>
      <c r="C369" s="5">
        <f t="shared" si="17"/>
        <v>37.222222222222221</v>
      </c>
    </row>
    <row r="370" spans="1:3" x14ac:dyDescent="0.15">
      <c r="A370" s="5">
        <f t="shared" si="15"/>
        <v>369</v>
      </c>
      <c r="B370" s="5">
        <f t="shared" si="16"/>
        <v>25.625</v>
      </c>
      <c r="C370" s="5">
        <f t="shared" si="17"/>
        <v>37.1875</v>
      </c>
    </row>
    <row r="371" spans="1:3" x14ac:dyDescent="0.15">
      <c r="A371" s="5">
        <f t="shared" si="15"/>
        <v>370</v>
      </c>
      <c r="B371" s="5">
        <f t="shared" si="16"/>
        <v>25.694444444444443</v>
      </c>
      <c r="C371" s="5">
        <f t="shared" si="17"/>
        <v>37.152777777777779</v>
      </c>
    </row>
    <row r="372" spans="1:3" x14ac:dyDescent="0.15">
      <c r="A372" s="5">
        <f t="shared" si="15"/>
        <v>371</v>
      </c>
      <c r="B372" s="5">
        <f t="shared" si="16"/>
        <v>25.763888888888889</v>
      </c>
      <c r="C372" s="5">
        <f t="shared" si="17"/>
        <v>37.118055555555557</v>
      </c>
    </row>
    <row r="373" spans="1:3" x14ac:dyDescent="0.15">
      <c r="A373" s="5">
        <f t="shared" si="15"/>
        <v>372</v>
      </c>
      <c r="B373" s="5">
        <f t="shared" si="16"/>
        <v>25.833333333333332</v>
      </c>
      <c r="C373" s="5">
        <f t="shared" si="17"/>
        <v>37.083333333333336</v>
      </c>
    </row>
    <row r="374" spans="1:3" x14ac:dyDescent="0.15">
      <c r="A374" s="5">
        <f t="shared" si="15"/>
        <v>373</v>
      </c>
      <c r="B374" s="5">
        <f t="shared" si="16"/>
        <v>25.902777777777779</v>
      </c>
      <c r="C374" s="5">
        <f t="shared" si="17"/>
        <v>37.048611111111114</v>
      </c>
    </row>
    <row r="375" spans="1:3" x14ac:dyDescent="0.15">
      <c r="A375" s="5">
        <f t="shared" si="15"/>
        <v>374</v>
      </c>
      <c r="B375" s="5">
        <f t="shared" si="16"/>
        <v>25.972222222222221</v>
      </c>
      <c r="C375" s="5">
        <f t="shared" si="17"/>
        <v>37.013888888888886</v>
      </c>
    </row>
    <row r="376" spans="1:3" x14ac:dyDescent="0.15">
      <c r="A376" s="5">
        <f t="shared" si="15"/>
        <v>375</v>
      </c>
      <c r="B376" s="5">
        <f t="shared" si="16"/>
        <v>26.041666666666664</v>
      </c>
      <c r="C376" s="5">
        <f t="shared" si="17"/>
        <v>36.979166666666671</v>
      </c>
    </row>
    <row r="377" spans="1:3" x14ac:dyDescent="0.15">
      <c r="A377" s="5">
        <f t="shared" si="15"/>
        <v>376</v>
      </c>
      <c r="B377" s="5">
        <f t="shared" si="16"/>
        <v>26.111111111111111</v>
      </c>
      <c r="C377" s="5">
        <f t="shared" si="17"/>
        <v>36.944444444444443</v>
      </c>
    </row>
    <row r="378" spans="1:3" x14ac:dyDescent="0.15">
      <c r="A378" s="5">
        <f t="shared" si="15"/>
        <v>377</v>
      </c>
      <c r="B378" s="5">
        <f t="shared" si="16"/>
        <v>26.180555555555554</v>
      </c>
      <c r="C378" s="5">
        <f t="shared" si="17"/>
        <v>36.909722222222221</v>
      </c>
    </row>
    <row r="379" spans="1:3" x14ac:dyDescent="0.15">
      <c r="A379" s="5">
        <f t="shared" si="15"/>
        <v>378</v>
      </c>
      <c r="B379" s="5">
        <f t="shared" si="16"/>
        <v>26.25</v>
      </c>
      <c r="C379" s="5">
        <f t="shared" si="17"/>
        <v>36.875</v>
      </c>
    </row>
    <row r="380" spans="1:3" x14ac:dyDescent="0.15">
      <c r="A380" s="5">
        <f t="shared" si="15"/>
        <v>379</v>
      </c>
      <c r="B380" s="5">
        <f t="shared" si="16"/>
        <v>26.319444444444443</v>
      </c>
      <c r="C380" s="5">
        <f t="shared" si="17"/>
        <v>36.840277777777779</v>
      </c>
    </row>
    <row r="381" spans="1:3" x14ac:dyDescent="0.15">
      <c r="A381" s="5">
        <f t="shared" si="15"/>
        <v>380</v>
      </c>
      <c r="B381" s="5">
        <f t="shared" si="16"/>
        <v>26.388888888888889</v>
      </c>
      <c r="C381" s="5">
        <f t="shared" si="17"/>
        <v>36.805555555555557</v>
      </c>
    </row>
    <row r="382" spans="1:3" x14ac:dyDescent="0.15">
      <c r="A382" s="5">
        <f t="shared" si="15"/>
        <v>381</v>
      </c>
      <c r="B382" s="5">
        <f t="shared" si="16"/>
        <v>26.458333333333332</v>
      </c>
      <c r="C382" s="5">
        <f t="shared" si="17"/>
        <v>36.770833333333336</v>
      </c>
    </row>
    <row r="383" spans="1:3" x14ac:dyDescent="0.15">
      <c r="A383" s="5">
        <f t="shared" si="15"/>
        <v>382</v>
      </c>
      <c r="B383" s="5">
        <f t="shared" si="16"/>
        <v>26.527777777777779</v>
      </c>
      <c r="C383" s="5">
        <f t="shared" si="17"/>
        <v>36.736111111111114</v>
      </c>
    </row>
    <row r="384" spans="1:3" x14ac:dyDescent="0.15">
      <c r="A384" s="5">
        <f t="shared" si="15"/>
        <v>383</v>
      </c>
      <c r="B384" s="5">
        <f t="shared" si="16"/>
        <v>26.597222222222221</v>
      </c>
      <c r="C384" s="5">
        <f t="shared" si="17"/>
        <v>36.701388888888886</v>
      </c>
    </row>
    <row r="385" spans="1:3" x14ac:dyDescent="0.15">
      <c r="A385" s="5">
        <f t="shared" si="15"/>
        <v>384</v>
      </c>
      <c r="B385" s="5">
        <f t="shared" si="16"/>
        <v>26.666666666666664</v>
      </c>
      <c r="C385" s="5">
        <f t="shared" si="17"/>
        <v>36.666666666666671</v>
      </c>
    </row>
    <row r="386" spans="1:3" x14ac:dyDescent="0.15">
      <c r="A386" s="5">
        <f t="shared" ref="A386:A449" si="18">ROW()-1</f>
        <v>385</v>
      </c>
      <c r="B386" s="5">
        <f t="shared" ref="B386:B449" si="19">A386/vw_1</f>
        <v>26.736111111111111</v>
      </c>
      <c r="C386" s="5">
        <f t="shared" ref="C386:C449" si="20">(100-B386) * 0.5</f>
        <v>36.631944444444443</v>
      </c>
    </row>
    <row r="387" spans="1:3" x14ac:dyDescent="0.15">
      <c r="A387" s="5">
        <f t="shared" si="18"/>
        <v>386</v>
      </c>
      <c r="B387" s="5">
        <f t="shared" si="19"/>
        <v>26.805555555555554</v>
      </c>
      <c r="C387" s="5">
        <f t="shared" si="20"/>
        <v>36.597222222222221</v>
      </c>
    </row>
    <row r="388" spans="1:3" x14ac:dyDescent="0.15">
      <c r="A388" s="5">
        <f t="shared" si="18"/>
        <v>387</v>
      </c>
      <c r="B388" s="5">
        <f t="shared" si="19"/>
        <v>26.875</v>
      </c>
      <c r="C388" s="5">
        <f t="shared" si="20"/>
        <v>36.5625</v>
      </c>
    </row>
    <row r="389" spans="1:3" x14ac:dyDescent="0.15">
      <c r="A389" s="5">
        <f t="shared" si="18"/>
        <v>388</v>
      </c>
      <c r="B389" s="5">
        <f t="shared" si="19"/>
        <v>26.944444444444443</v>
      </c>
      <c r="C389" s="5">
        <f t="shared" si="20"/>
        <v>36.527777777777779</v>
      </c>
    </row>
    <row r="390" spans="1:3" x14ac:dyDescent="0.15">
      <c r="A390" s="5">
        <f t="shared" si="18"/>
        <v>389</v>
      </c>
      <c r="B390" s="5">
        <f t="shared" si="19"/>
        <v>27.013888888888889</v>
      </c>
      <c r="C390" s="5">
        <f t="shared" si="20"/>
        <v>36.493055555555557</v>
      </c>
    </row>
    <row r="391" spans="1:3" x14ac:dyDescent="0.15">
      <c r="A391" s="5">
        <f t="shared" si="18"/>
        <v>390</v>
      </c>
      <c r="B391" s="5">
        <f t="shared" si="19"/>
        <v>27.083333333333332</v>
      </c>
      <c r="C391" s="5">
        <f t="shared" si="20"/>
        <v>36.458333333333336</v>
      </c>
    </row>
    <row r="392" spans="1:3" x14ac:dyDescent="0.15">
      <c r="A392" s="5">
        <f t="shared" si="18"/>
        <v>391</v>
      </c>
      <c r="B392" s="5">
        <f t="shared" si="19"/>
        <v>27.152777777777779</v>
      </c>
      <c r="C392" s="5">
        <f t="shared" si="20"/>
        <v>36.423611111111114</v>
      </c>
    </row>
    <row r="393" spans="1:3" x14ac:dyDescent="0.15">
      <c r="A393" s="5">
        <f t="shared" si="18"/>
        <v>392</v>
      </c>
      <c r="B393" s="5">
        <f t="shared" si="19"/>
        <v>27.222222222222221</v>
      </c>
      <c r="C393" s="5">
        <f t="shared" si="20"/>
        <v>36.388888888888886</v>
      </c>
    </row>
    <row r="394" spans="1:3" x14ac:dyDescent="0.15">
      <c r="A394" s="5">
        <f t="shared" si="18"/>
        <v>393</v>
      </c>
      <c r="B394" s="5">
        <f t="shared" si="19"/>
        <v>27.291666666666664</v>
      </c>
      <c r="C394" s="5">
        <f t="shared" si="20"/>
        <v>36.354166666666671</v>
      </c>
    </row>
    <row r="395" spans="1:3" x14ac:dyDescent="0.15">
      <c r="A395" s="5">
        <f t="shared" si="18"/>
        <v>394</v>
      </c>
      <c r="B395" s="5">
        <f t="shared" si="19"/>
        <v>27.361111111111111</v>
      </c>
      <c r="C395" s="5">
        <f t="shared" si="20"/>
        <v>36.319444444444443</v>
      </c>
    </row>
    <row r="396" spans="1:3" x14ac:dyDescent="0.15">
      <c r="A396" s="5">
        <f t="shared" si="18"/>
        <v>395</v>
      </c>
      <c r="B396" s="5">
        <f t="shared" si="19"/>
        <v>27.430555555555554</v>
      </c>
      <c r="C396" s="5">
        <f t="shared" si="20"/>
        <v>36.284722222222221</v>
      </c>
    </row>
    <row r="397" spans="1:3" x14ac:dyDescent="0.15">
      <c r="A397" s="5">
        <f t="shared" si="18"/>
        <v>396</v>
      </c>
      <c r="B397" s="5">
        <f t="shared" si="19"/>
        <v>27.5</v>
      </c>
      <c r="C397" s="5">
        <f t="shared" si="20"/>
        <v>36.25</v>
      </c>
    </row>
    <row r="398" spans="1:3" x14ac:dyDescent="0.15">
      <c r="A398" s="5">
        <f t="shared" si="18"/>
        <v>397</v>
      </c>
      <c r="B398" s="5">
        <f t="shared" si="19"/>
        <v>27.569444444444443</v>
      </c>
      <c r="C398" s="5">
        <f t="shared" si="20"/>
        <v>36.215277777777779</v>
      </c>
    </row>
    <row r="399" spans="1:3" x14ac:dyDescent="0.15">
      <c r="A399" s="5">
        <f t="shared" si="18"/>
        <v>398</v>
      </c>
      <c r="B399" s="5">
        <f t="shared" si="19"/>
        <v>27.638888888888889</v>
      </c>
      <c r="C399" s="5">
        <f t="shared" si="20"/>
        <v>36.180555555555557</v>
      </c>
    </row>
    <row r="400" spans="1:3" x14ac:dyDescent="0.15">
      <c r="A400" s="5">
        <f t="shared" si="18"/>
        <v>399</v>
      </c>
      <c r="B400" s="5">
        <f t="shared" si="19"/>
        <v>27.708333333333332</v>
      </c>
      <c r="C400" s="5">
        <f t="shared" si="20"/>
        <v>36.145833333333336</v>
      </c>
    </row>
    <row r="401" spans="1:3" x14ac:dyDescent="0.15">
      <c r="A401" s="5">
        <f t="shared" si="18"/>
        <v>400</v>
      </c>
      <c r="B401" s="5">
        <f t="shared" si="19"/>
        <v>27.777777777777779</v>
      </c>
      <c r="C401" s="5">
        <f t="shared" si="20"/>
        <v>36.111111111111114</v>
      </c>
    </row>
    <row r="402" spans="1:3" x14ac:dyDescent="0.15">
      <c r="A402" s="5">
        <f t="shared" si="18"/>
        <v>401</v>
      </c>
      <c r="B402" s="5">
        <f t="shared" si="19"/>
        <v>27.847222222222221</v>
      </c>
      <c r="C402" s="5">
        <f t="shared" si="20"/>
        <v>36.076388888888886</v>
      </c>
    </row>
    <row r="403" spans="1:3" x14ac:dyDescent="0.15">
      <c r="A403" s="5">
        <f t="shared" si="18"/>
        <v>402</v>
      </c>
      <c r="B403" s="5">
        <f t="shared" si="19"/>
        <v>27.916666666666664</v>
      </c>
      <c r="C403" s="5">
        <f t="shared" si="20"/>
        <v>36.041666666666671</v>
      </c>
    </row>
    <row r="404" spans="1:3" x14ac:dyDescent="0.15">
      <c r="A404" s="5">
        <f t="shared" si="18"/>
        <v>403</v>
      </c>
      <c r="B404" s="5">
        <f t="shared" si="19"/>
        <v>27.986111111111111</v>
      </c>
      <c r="C404" s="5">
        <f t="shared" si="20"/>
        <v>36.006944444444443</v>
      </c>
    </row>
    <row r="405" spans="1:3" x14ac:dyDescent="0.15">
      <c r="A405" s="5">
        <f t="shared" si="18"/>
        <v>404</v>
      </c>
      <c r="B405" s="5">
        <f t="shared" si="19"/>
        <v>28.055555555555554</v>
      </c>
      <c r="C405" s="5">
        <f t="shared" si="20"/>
        <v>35.972222222222221</v>
      </c>
    </row>
    <row r="406" spans="1:3" x14ac:dyDescent="0.15">
      <c r="A406" s="5">
        <f t="shared" si="18"/>
        <v>405</v>
      </c>
      <c r="B406" s="5">
        <f t="shared" si="19"/>
        <v>28.125</v>
      </c>
      <c r="C406" s="5">
        <f t="shared" si="20"/>
        <v>35.9375</v>
      </c>
    </row>
    <row r="407" spans="1:3" x14ac:dyDescent="0.15">
      <c r="A407" s="5">
        <f t="shared" si="18"/>
        <v>406</v>
      </c>
      <c r="B407" s="5">
        <f t="shared" si="19"/>
        <v>28.194444444444443</v>
      </c>
      <c r="C407" s="5">
        <f t="shared" si="20"/>
        <v>35.902777777777779</v>
      </c>
    </row>
    <row r="408" spans="1:3" x14ac:dyDescent="0.15">
      <c r="A408" s="5">
        <f t="shared" si="18"/>
        <v>407</v>
      </c>
      <c r="B408" s="5">
        <f t="shared" si="19"/>
        <v>28.263888888888889</v>
      </c>
      <c r="C408" s="5">
        <f t="shared" si="20"/>
        <v>35.868055555555557</v>
      </c>
    </row>
    <row r="409" spans="1:3" x14ac:dyDescent="0.15">
      <c r="A409" s="5">
        <f t="shared" si="18"/>
        <v>408</v>
      </c>
      <c r="B409" s="5">
        <f t="shared" si="19"/>
        <v>28.333333333333332</v>
      </c>
      <c r="C409" s="5">
        <f t="shared" si="20"/>
        <v>35.833333333333336</v>
      </c>
    </row>
    <row r="410" spans="1:3" x14ac:dyDescent="0.15">
      <c r="A410" s="5">
        <f t="shared" si="18"/>
        <v>409</v>
      </c>
      <c r="B410" s="5">
        <f t="shared" si="19"/>
        <v>28.402777777777779</v>
      </c>
      <c r="C410" s="5">
        <f t="shared" si="20"/>
        <v>35.798611111111114</v>
      </c>
    </row>
    <row r="411" spans="1:3" x14ac:dyDescent="0.15">
      <c r="A411" s="5">
        <f t="shared" si="18"/>
        <v>410</v>
      </c>
      <c r="B411" s="5">
        <f t="shared" si="19"/>
        <v>28.472222222222221</v>
      </c>
      <c r="C411" s="5">
        <f t="shared" si="20"/>
        <v>35.763888888888886</v>
      </c>
    </row>
    <row r="412" spans="1:3" x14ac:dyDescent="0.15">
      <c r="A412" s="5">
        <f t="shared" si="18"/>
        <v>411</v>
      </c>
      <c r="B412" s="5">
        <f t="shared" si="19"/>
        <v>28.541666666666664</v>
      </c>
      <c r="C412" s="5">
        <f t="shared" si="20"/>
        <v>35.729166666666671</v>
      </c>
    </row>
    <row r="413" spans="1:3" x14ac:dyDescent="0.15">
      <c r="A413" s="5">
        <f t="shared" si="18"/>
        <v>412</v>
      </c>
      <c r="B413" s="5">
        <f t="shared" si="19"/>
        <v>28.611111111111111</v>
      </c>
      <c r="C413" s="5">
        <f t="shared" si="20"/>
        <v>35.694444444444443</v>
      </c>
    </row>
    <row r="414" spans="1:3" x14ac:dyDescent="0.15">
      <c r="A414" s="5">
        <f t="shared" si="18"/>
        <v>413</v>
      </c>
      <c r="B414" s="5">
        <f t="shared" si="19"/>
        <v>28.680555555555554</v>
      </c>
      <c r="C414" s="5">
        <f t="shared" si="20"/>
        <v>35.659722222222221</v>
      </c>
    </row>
    <row r="415" spans="1:3" x14ac:dyDescent="0.15">
      <c r="A415" s="5">
        <f t="shared" si="18"/>
        <v>414</v>
      </c>
      <c r="B415" s="5">
        <f t="shared" si="19"/>
        <v>28.75</v>
      </c>
      <c r="C415" s="5">
        <f t="shared" si="20"/>
        <v>35.625</v>
      </c>
    </row>
    <row r="416" spans="1:3" x14ac:dyDescent="0.15">
      <c r="A416" s="5">
        <f t="shared" si="18"/>
        <v>415</v>
      </c>
      <c r="B416" s="5">
        <f t="shared" si="19"/>
        <v>28.819444444444443</v>
      </c>
      <c r="C416" s="5">
        <f t="shared" si="20"/>
        <v>35.590277777777779</v>
      </c>
    </row>
    <row r="417" spans="1:3" x14ac:dyDescent="0.15">
      <c r="A417" s="5">
        <f t="shared" si="18"/>
        <v>416</v>
      </c>
      <c r="B417" s="5">
        <f t="shared" si="19"/>
        <v>28.888888888888889</v>
      </c>
      <c r="C417" s="5">
        <f t="shared" si="20"/>
        <v>35.555555555555557</v>
      </c>
    </row>
    <row r="418" spans="1:3" x14ac:dyDescent="0.15">
      <c r="A418" s="5">
        <f t="shared" si="18"/>
        <v>417</v>
      </c>
      <c r="B418" s="5">
        <f t="shared" si="19"/>
        <v>28.958333333333332</v>
      </c>
      <c r="C418" s="5">
        <f t="shared" si="20"/>
        <v>35.520833333333336</v>
      </c>
    </row>
    <row r="419" spans="1:3" x14ac:dyDescent="0.15">
      <c r="A419" s="5">
        <f t="shared" si="18"/>
        <v>418</v>
      </c>
      <c r="B419" s="5">
        <f t="shared" si="19"/>
        <v>29.027777777777779</v>
      </c>
      <c r="C419" s="5">
        <f t="shared" si="20"/>
        <v>35.486111111111114</v>
      </c>
    </row>
    <row r="420" spans="1:3" x14ac:dyDescent="0.15">
      <c r="A420" s="5">
        <f t="shared" si="18"/>
        <v>419</v>
      </c>
      <c r="B420" s="5">
        <f t="shared" si="19"/>
        <v>29.097222222222221</v>
      </c>
      <c r="C420" s="5">
        <f t="shared" si="20"/>
        <v>35.451388888888886</v>
      </c>
    </row>
    <row r="421" spans="1:3" x14ac:dyDescent="0.15">
      <c r="A421" s="5">
        <f t="shared" si="18"/>
        <v>420</v>
      </c>
      <c r="B421" s="5">
        <f t="shared" si="19"/>
        <v>29.166666666666664</v>
      </c>
      <c r="C421" s="5">
        <f t="shared" si="20"/>
        <v>35.416666666666671</v>
      </c>
    </row>
    <row r="422" spans="1:3" x14ac:dyDescent="0.15">
      <c r="A422" s="5">
        <f t="shared" si="18"/>
        <v>421</v>
      </c>
      <c r="B422" s="5">
        <f t="shared" si="19"/>
        <v>29.236111111111111</v>
      </c>
      <c r="C422" s="5">
        <f t="shared" si="20"/>
        <v>35.381944444444443</v>
      </c>
    </row>
    <row r="423" spans="1:3" x14ac:dyDescent="0.15">
      <c r="A423" s="5">
        <f t="shared" si="18"/>
        <v>422</v>
      </c>
      <c r="B423" s="5">
        <f t="shared" si="19"/>
        <v>29.305555555555554</v>
      </c>
      <c r="C423" s="5">
        <f t="shared" si="20"/>
        <v>35.347222222222221</v>
      </c>
    </row>
    <row r="424" spans="1:3" x14ac:dyDescent="0.15">
      <c r="A424" s="5">
        <f t="shared" si="18"/>
        <v>423</v>
      </c>
      <c r="B424" s="5">
        <f t="shared" si="19"/>
        <v>29.375</v>
      </c>
      <c r="C424" s="5">
        <f t="shared" si="20"/>
        <v>35.3125</v>
      </c>
    </row>
    <row r="425" spans="1:3" x14ac:dyDescent="0.15">
      <c r="A425" s="5">
        <f t="shared" si="18"/>
        <v>424</v>
      </c>
      <c r="B425" s="5">
        <f t="shared" si="19"/>
        <v>29.444444444444443</v>
      </c>
      <c r="C425" s="5">
        <f t="shared" si="20"/>
        <v>35.277777777777779</v>
      </c>
    </row>
    <row r="426" spans="1:3" x14ac:dyDescent="0.15">
      <c r="A426" s="5">
        <f t="shared" si="18"/>
        <v>425</v>
      </c>
      <c r="B426" s="5">
        <f t="shared" si="19"/>
        <v>29.513888888888889</v>
      </c>
      <c r="C426" s="5">
        <f t="shared" si="20"/>
        <v>35.243055555555557</v>
      </c>
    </row>
    <row r="427" spans="1:3" x14ac:dyDescent="0.15">
      <c r="A427" s="5">
        <f t="shared" si="18"/>
        <v>426</v>
      </c>
      <c r="B427" s="5">
        <f t="shared" si="19"/>
        <v>29.583333333333332</v>
      </c>
      <c r="C427" s="5">
        <f t="shared" si="20"/>
        <v>35.208333333333336</v>
      </c>
    </row>
    <row r="428" spans="1:3" x14ac:dyDescent="0.15">
      <c r="A428" s="5">
        <f t="shared" si="18"/>
        <v>427</v>
      </c>
      <c r="B428" s="5">
        <f t="shared" si="19"/>
        <v>29.652777777777779</v>
      </c>
      <c r="C428" s="5">
        <f t="shared" si="20"/>
        <v>35.173611111111114</v>
      </c>
    </row>
    <row r="429" spans="1:3" x14ac:dyDescent="0.15">
      <c r="A429" s="5">
        <f t="shared" si="18"/>
        <v>428</v>
      </c>
      <c r="B429" s="5">
        <f t="shared" si="19"/>
        <v>29.722222222222221</v>
      </c>
      <c r="C429" s="5">
        <f t="shared" si="20"/>
        <v>35.138888888888886</v>
      </c>
    </row>
    <row r="430" spans="1:3" x14ac:dyDescent="0.15">
      <c r="A430" s="5">
        <f t="shared" si="18"/>
        <v>429</v>
      </c>
      <c r="B430" s="5">
        <f t="shared" si="19"/>
        <v>29.791666666666664</v>
      </c>
      <c r="C430" s="5">
        <f t="shared" si="20"/>
        <v>35.104166666666671</v>
      </c>
    </row>
    <row r="431" spans="1:3" x14ac:dyDescent="0.15">
      <c r="A431" s="5">
        <f t="shared" si="18"/>
        <v>430</v>
      </c>
      <c r="B431" s="5">
        <f t="shared" si="19"/>
        <v>29.861111111111111</v>
      </c>
      <c r="C431" s="5">
        <f t="shared" si="20"/>
        <v>35.069444444444443</v>
      </c>
    </row>
    <row r="432" spans="1:3" x14ac:dyDescent="0.15">
      <c r="A432" s="5">
        <f t="shared" si="18"/>
        <v>431</v>
      </c>
      <c r="B432" s="5">
        <f t="shared" si="19"/>
        <v>29.930555555555554</v>
      </c>
      <c r="C432" s="5">
        <f t="shared" si="20"/>
        <v>35.034722222222221</v>
      </c>
    </row>
    <row r="433" spans="1:3" x14ac:dyDescent="0.15">
      <c r="A433" s="5">
        <f t="shared" si="18"/>
        <v>432</v>
      </c>
      <c r="B433" s="5">
        <f t="shared" si="19"/>
        <v>30</v>
      </c>
      <c r="C433" s="5">
        <f t="shared" si="20"/>
        <v>35</v>
      </c>
    </row>
    <row r="434" spans="1:3" x14ac:dyDescent="0.15">
      <c r="A434" s="5">
        <f t="shared" si="18"/>
        <v>433</v>
      </c>
      <c r="B434" s="5">
        <f t="shared" si="19"/>
        <v>30.069444444444443</v>
      </c>
      <c r="C434" s="5">
        <f t="shared" si="20"/>
        <v>34.965277777777779</v>
      </c>
    </row>
    <row r="435" spans="1:3" x14ac:dyDescent="0.15">
      <c r="A435" s="5">
        <f t="shared" si="18"/>
        <v>434</v>
      </c>
      <c r="B435" s="5">
        <f t="shared" si="19"/>
        <v>30.138888888888889</v>
      </c>
      <c r="C435" s="5">
        <f t="shared" si="20"/>
        <v>34.930555555555557</v>
      </c>
    </row>
    <row r="436" spans="1:3" x14ac:dyDescent="0.15">
      <c r="A436" s="5">
        <f t="shared" si="18"/>
        <v>435</v>
      </c>
      <c r="B436" s="5">
        <f t="shared" si="19"/>
        <v>30.208333333333332</v>
      </c>
      <c r="C436" s="5">
        <f t="shared" si="20"/>
        <v>34.895833333333336</v>
      </c>
    </row>
    <row r="437" spans="1:3" x14ac:dyDescent="0.15">
      <c r="A437" s="5">
        <f t="shared" si="18"/>
        <v>436</v>
      </c>
      <c r="B437" s="5">
        <f t="shared" si="19"/>
        <v>30.277777777777779</v>
      </c>
      <c r="C437" s="5">
        <f t="shared" si="20"/>
        <v>34.861111111111114</v>
      </c>
    </row>
    <row r="438" spans="1:3" x14ac:dyDescent="0.15">
      <c r="A438" s="5">
        <f t="shared" si="18"/>
        <v>437</v>
      </c>
      <c r="B438" s="5">
        <f t="shared" si="19"/>
        <v>30.347222222222221</v>
      </c>
      <c r="C438" s="5">
        <f t="shared" si="20"/>
        <v>34.826388888888886</v>
      </c>
    </row>
    <row r="439" spans="1:3" x14ac:dyDescent="0.15">
      <c r="A439" s="5">
        <f t="shared" si="18"/>
        <v>438</v>
      </c>
      <c r="B439" s="5">
        <f t="shared" si="19"/>
        <v>30.416666666666664</v>
      </c>
      <c r="C439" s="5">
        <f t="shared" si="20"/>
        <v>34.791666666666671</v>
      </c>
    </row>
    <row r="440" spans="1:3" x14ac:dyDescent="0.15">
      <c r="A440" s="5">
        <f t="shared" si="18"/>
        <v>439</v>
      </c>
      <c r="B440" s="5">
        <f t="shared" si="19"/>
        <v>30.486111111111111</v>
      </c>
      <c r="C440" s="5">
        <f t="shared" si="20"/>
        <v>34.756944444444443</v>
      </c>
    </row>
    <row r="441" spans="1:3" x14ac:dyDescent="0.15">
      <c r="A441" s="5">
        <f t="shared" si="18"/>
        <v>440</v>
      </c>
      <c r="B441" s="5">
        <f t="shared" si="19"/>
        <v>30.555555555555554</v>
      </c>
      <c r="C441" s="5">
        <f t="shared" si="20"/>
        <v>34.722222222222221</v>
      </c>
    </row>
    <row r="442" spans="1:3" x14ac:dyDescent="0.15">
      <c r="A442" s="5">
        <f t="shared" si="18"/>
        <v>441</v>
      </c>
      <c r="B442" s="5">
        <f t="shared" si="19"/>
        <v>30.625</v>
      </c>
      <c r="C442" s="5">
        <f t="shared" si="20"/>
        <v>34.6875</v>
      </c>
    </row>
    <row r="443" spans="1:3" x14ac:dyDescent="0.15">
      <c r="A443" s="5">
        <f t="shared" si="18"/>
        <v>442</v>
      </c>
      <c r="B443" s="5">
        <f t="shared" si="19"/>
        <v>30.694444444444443</v>
      </c>
      <c r="C443" s="5">
        <f t="shared" si="20"/>
        <v>34.652777777777779</v>
      </c>
    </row>
    <row r="444" spans="1:3" x14ac:dyDescent="0.15">
      <c r="A444" s="5">
        <f t="shared" si="18"/>
        <v>443</v>
      </c>
      <c r="B444" s="5">
        <f t="shared" si="19"/>
        <v>30.763888888888889</v>
      </c>
      <c r="C444" s="5">
        <f t="shared" si="20"/>
        <v>34.618055555555557</v>
      </c>
    </row>
    <row r="445" spans="1:3" x14ac:dyDescent="0.15">
      <c r="A445" s="5">
        <f t="shared" si="18"/>
        <v>444</v>
      </c>
      <c r="B445" s="5">
        <f t="shared" si="19"/>
        <v>30.833333333333332</v>
      </c>
      <c r="C445" s="5">
        <f t="shared" si="20"/>
        <v>34.583333333333336</v>
      </c>
    </row>
    <row r="446" spans="1:3" x14ac:dyDescent="0.15">
      <c r="A446" s="5">
        <f t="shared" si="18"/>
        <v>445</v>
      </c>
      <c r="B446" s="5">
        <f t="shared" si="19"/>
        <v>30.902777777777779</v>
      </c>
      <c r="C446" s="5">
        <f t="shared" si="20"/>
        <v>34.548611111111114</v>
      </c>
    </row>
    <row r="447" spans="1:3" x14ac:dyDescent="0.15">
      <c r="A447" s="5">
        <f t="shared" si="18"/>
        <v>446</v>
      </c>
      <c r="B447" s="5">
        <f t="shared" si="19"/>
        <v>30.972222222222221</v>
      </c>
      <c r="C447" s="5">
        <f t="shared" si="20"/>
        <v>34.513888888888886</v>
      </c>
    </row>
    <row r="448" spans="1:3" x14ac:dyDescent="0.15">
      <c r="A448" s="5">
        <f t="shared" si="18"/>
        <v>447</v>
      </c>
      <c r="B448" s="5">
        <f t="shared" si="19"/>
        <v>31.041666666666664</v>
      </c>
      <c r="C448" s="5">
        <f t="shared" si="20"/>
        <v>34.479166666666671</v>
      </c>
    </row>
    <row r="449" spans="1:3" x14ac:dyDescent="0.15">
      <c r="A449" s="5">
        <f t="shared" si="18"/>
        <v>448</v>
      </c>
      <c r="B449" s="5">
        <f t="shared" si="19"/>
        <v>31.111111111111111</v>
      </c>
      <c r="C449" s="5">
        <f t="shared" si="20"/>
        <v>34.444444444444443</v>
      </c>
    </row>
    <row r="450" spans="1:3" x14ac:dyDescent="0.15">
      <c r="A450" s="5">
        <f t="shared" ref="A450:A513" si="21">ROW()-1</f>
        <v>449</v>
      </c>
      <c r="B450" s="5">
        <f t="shared" ref="B450:B513" si="22">A450/vw_1</f>
        <v>31.180555555555554</v>
      </c>
      <c r="C450" s="5">
        <f t="shared" ref="C450:C513" si="23">(100-B450) * 0.5</f>
        <v>34.409722222222221</v>
      </c>
    </row>
    <row r="451" spans="1:3" x14ac:dyDescent="0.15">
      <c r="A451" s="5">
        <f t="shared" si="21"/>
        <v>450</v>
      </c>
      <c r="B451" s="5">
        <f t="shared" si="22"/>
        <v>31.25</v>
      </c>
      <c r="C451" s="5">
        <f t="shared" si="23"/>
        <v>34.375</v>
      </c>
    </row>
    <row r="452" spans="1:3" x14ac:dyDescent="0.15">
      <c r="A452" s="5">
        <f t="shared" si="21"/>
        <v>451</v>
      </c>
      <c r="B452" s="5">
        <f t="shared" si="22"/>
        <v>31.319444444444443</v>
      </c>
      <c r="C452" s="5">
        <f t="shared" si="23"/>
        <v>34.340277777777779</v>
      </c>
    </row>
    <row r="453" spans="1:3" x14ac:dyDescent="0.15">
      <c r="A453" s="5">
        <f t="shared" si="21"/>
        <v>452</v>
      </c>
      <c r="B453" s="5">
        <f t="shared" si="22"/>
        <v>31.388888888888889</v>
      </c>
      <c r="C453" s="5">
        <f t="shared" si="23"/>
        <v>34.305555555555557</v>
      </c>
    </row>
    <row r="454" spans="1:3" x14ac:dyDescent="0.15">
      <c r="A454" s="5">
        <f t="shared" si="21"/>
        <v>453</v>
      </c>
      <c r="B454" s="5">
        <f t="shared" si="22"/>
        <v>31.458333333333332</v>
      </c>
      <c r="C454" s="5">
        <f t="shared" si="23"/>
        <v>34.270833333333336</v>
      </c>
    </row>
    <row r="455" spans="1:3" x14ac:dyDescent="0.15">
      <c r="A455" s="5">
        <f t="shared" si="21"/>
        <v>454</v>
      </c>
      <c r="B455" s="5">
        <f t="shared" si="22"/>
        <v>31.527777777777779</v>
      </c>
      <c r="C455" s="5">
        <f t="shared" si="23"/>
        <v>34.236111111111114</v>
      </c>
    </row>
    <row r="456" spans="1:3" x14ac:dyDescent="0.15">
      <c r="A456" s="5">
        <f t="shared" si="21"/>
        <v>455</v>
      </c>
      <c r="B456" s="5">
        <f t="shared" si="22"/>
        <v>31.597222222222221</v>
      </c>
      <c r="C456" s="5">
        <f t="shared" si="23"/>
        <v>34.201388888888886</v>
      </c>
    </row>
    <row r="457" spans="1:3" x14ac:dyDescent="0.15">
      <c r="A457" s="5">
        <f t="shared" si="21"/>
        <v>456</v>
      </c>
      <c r="B457" s="5">
        <f t="shared" si="22"/>
        <v>31.666666666666664</v>
      </c>
      <c r="C457" s="5">
        <f t="shared" si="23"/>
        <v>34.166666666666671</v>
      </c>
    </row>
    <row r="458" spans="1:3" x14ac:dyDescent="0.15">
      <c r="A458" s="5">
        <f t="shared" si="21"/>
        <v>457</v>
      </c>
      <c r="B458" s="5">
        <f t="shared" si="22"/>
        <v>31.736111111111111</v>
      </c>
      <c r="C458" s="5">
        <f t="shared" si="23"/>
        <v>34.131944444444443</v>
      </c>
    </row>
    <row r="459" spans="1:3" x14ac:dyDescent="0.15">
      <c r="A459" s="5">
        <f t="shared" si="21"/>
        <v>458</v>
      </c>
      <c r="B459" s="5">
        <f t="shared" si="22"/>
        <v>31.805555555555554</v>
      </c>
      <c r="C459" s="5">
        <f t="shared" si="23"/>
        <v>34.097222222222221</v>
      </c>
    </row>
    <row r="460" spans="1:3" x14ac:dyDescent="0.15">
      <c r="A460" s="5">
        <f t="shared" si="21"/>
        <v>459</v>
      </c>
      <c r="B460" s="5">
        <f t="shared" si="22"/>
        <v>31.875</v>
      </c>
      <c r="C460" s="5">
        <f t="shared" si="23"/>
        <v>34.0625</v>
      </c>
    </row>
    <row r="461" spans="1:3" x14ac:dyDescent="0.15">
      <c r="A461" s="5">
        <f t="shared" si="21"/>
        <v>460</v>
      </c>
      <c r="B461" s="5">
        <f t="shared" si="22"/>
        <v>31.944444444444443</v>
      </c>
      <c r="C461" s="5">
        <f t="shared" si="23"/>
        <v>34.027777777777779</v>
      </c>
    </row>
    <row r="462" spans="1:3" x14ac:dyDescent="0.15">
      <c r="A462" s="5">
        <f t="shared" si="21"/>
        <v>461</v>
      </c>
      <c r="B462" s="5">
        <f t="shared" si="22"/>
        <v>32.013888888888886</v>
      </c>
      <c r="C462" s="5">
        <f t="shared" si="23"/>
        <v>33.993055555555557</v>
      </c>
    </row>
    <row r="463" spans="1:3" x14ac:dyDescent="0.15">
      <c r="A463" s="5">
        <f t="shared" si="21"/>
        <v>462</v>
      </c>
      <c r="B463" s="5">
        <f t="shared" si="22"/>
        <v>32.083333333333336</v>
      </c>
      <c r="C463" s="5">
        <f t="shared" si="23"/>
        <v>33.958333333333329</v>
      </c>
    </row>
    <row r="464" spans="1:3" x14ac:dyDescent="0.15">
      <c r="A464" s="5">
        <f t="shared" si="21"/>
        <v>463</v>
      </c>
      <c r="B464" s="5">
        <f t="shared" si="22"/>
        <v>32.152777777777779</v>
      </c>
      <c r="C464" s="5">
        <f t="shared" si="23"/>
        <v>33.923611111111114</v>
      </c>
    </row>
    <row r="465" spans="1:3" x14ac:dyDescent="0.15">
      <c r="A465" s="5">
        <f t="shared" si="21"/>
        <v>464</v>
      </c>
      <c r="B465" s="5">
        <f t="shared" si="22"/>
        <v>32.222222222222221</v>
      </c>
      <c r="C465" s="5">
        <f t="shared" si="23"/>
        <v>33.888888888888886</v>
      </c>
    </row>
    <row r="466" spans="1:3" x14ac:dyDescent="0.15">
      <c r="A466" s="5">
        <f t="shared" si="21"/>
        <v>465</v>
      </c>
      <c r="B466" s="5">
        <f t="shared" si="22"/>
        <v>32.291666666666664</v>
      </c>
      <c r="C466" s="5">
        <f t="shared" si="23"/>
        <v>33.854166666666671</v>
      </c>
    </row>
    <row r="467" spans="1:3" x14ac:dyDescent="0.15">
      <c r="A467" s="5">
        <f t="shared" si="21"/>
        <v>466</v>
      </c>
      <c r="B467" s="5">
        <f t="shared" si="22"/>
        <v>32.361111111111107</v>
      </c>
      <c r="C467" s="5">
        <f t="shared" si="23"/>
        <v>33.819444444444443</v>
      </c>
    </row>
    <row r="468" spans="1:3" x14ac:dyDescent="0.15">
      <c r="A468" s="5">
        <f t="shared" si="21"/>
        <v>467</v>
      </c>
      <c r="B468" s="5">
        <f t="shared" si="22"/>
        <v>32.430555555555557</v>
      </c>
      <c r="C468" s="5">
        <f t="shared" si="23"/>
        <v>33.784722222222221</v>
      </c>
    </row>
    <row r="469" spans="1:3" x14ac:dyDescent="0.15">
      <c r="A469" s="5">
        <f t="shared" si="21"/>
        <v>468</v>
      </c>
      <c r="B469" s="5">
        <f t="shared" si="22"/>
        <v>32.5</v>
      </c>
      <c r="C469" s="5">
        <f t="shared" si="23"/>
        <v>33.75</v>
      </c>
    </row>
    <row r="470" spans="1:3" x14ac:dyDescent="0.15">
      <c r="A470" s="5">
        <f t="shared" si="21"/>
        <v>469</v>
      </c>
      <c r="B470" s="5">
        <f t="shared" si="22"/>
        <v>32.569444444444443</v>
      </c>
      <c r="C470" s="5">
        <f t="shared" si="23"/>
        <v>33.715277777777779</v>
      </c>
    </row>
    <row r="471" spans="1:3" x14ac:dyDescent="0.15">
      <c r="A471" s="5">
        <f t="shared" si="21"/>
        <v>470</v>
      </c>
      <c r="B471" s="5">
        <f t="shared" si="22"/>
        <v>32.638888888888886</v>
      </c>
      <c r="C471" s="5">
        <f t="shared" si="23"/>
        <v>33.680555555555557</v>
      </c>
    </row>
    <row r="472" spans="1:3" x14ac:dyDescent="0.15">
      <c r="A472" s="5">
        <f t="shared" si="21"/>
        <v>471</v>
      </c>
      <c r="B472" s="5">
        <f t="shared" si="22"/>
        <v>32.708333333333336</v>
      </c>
      <c r="C472" s="5">
        <f t="shared" si="23"/>
        <v>33.645833333333329</v>
      </c>
    </row>
    <row r="473" spans="1:3" x14ac:dyDescent="0.15">
      <c r="A473" s="5">
        <f t="shared" si="21"/>
        <v>472</v>
      </c>
      <c r="B473" s="5">
        <f t="shared" si="22"/>
        <v>32.777777777777779</v>
      </c>
      <c r="C473" s="5">
        <f t="shared" si="23"/>
        <v>33.611111111111114</v>
      </c>
    </row>
    <row r="474" spans="1:3" x14ac:dyDescent="0.15">
      <c r="A474" s="5">
        <f t="shared" si="21"/>
        <v>473</v>
      </c>
      <c r="B474" s="5">
        <f t="shared" si="22"/>
        <v>32.847222222222221</v>
      </c>
      <c r="C474" s="5">
        <f t="shared" si="23"/>
        <v>33.576388888888886</v>
      </c>
    </row>
    <row r="475" spans="1:3" x14ac:dyDescent="0.15">
      <c r="A475" s="5">
        <f t="shared" si="21"/>
        <v>474</v>
      </c>
      <c r="B475" s="5">
        <f t="shared" si="22"/>
        <v>32.916666666666664</v>
      </c>
      <c r="C475" s="5">
        <f t="shared" si="23"/>
        <v>33.541666666666671</v>
      </c>
    </row>
    <row r="476" spans="1:3" x14ac:dyDescent="0.15">
      <c r="A476" s="5">
        <f t="shared" si="21"/>
        <v>475</v>
      </c>
      <c r="B476" s="5">
        <f t="shared" si="22"/>
        <v>32.986111111111107</v>
      </c>
      <c r="C476" s="5">
        <f t="shared" si="23"/>
        <v>33.506944444444443</v>
      </c>
    </row>
    <row r="477" spans="1:3" x14ac:dyDescent="0.15">
      <c r="A477" s="5">
        <f t="shared" si="21"/>
        <v>476</v>
      </c>
      <c r="B477" s="5">
        <f t="shared" si="22"/>
        <v>33.055555555555557</v>
      </c>
      <c r="C477" s="5">
        <f t="shared" si="23"/>
        <v>33.472222222222221</v>
      </c>
    </row>
    <row r="478" spans="1:3" x14ac:dyDescent="0.15">
      <c r="A478" s="5">
        <f t="shared" si="21"/>
        <v>477</v>
      </c>
      <c r="B478" s="5">
        <f t="shared" si="22"/>
        <v>33.125</v>
      </c>
      <c r="C478" s="5">
        <f t="shared" si="23"/>
        <v>33.4375</v>
      </c>
    </row>
    <row r="479" spans="1:3" x14ac:dyDescent="0.15">
      <c r="A479" s="5">
        <f t="shared" si="21"/>
        <v>478</v>
      </c>
      <c r="B479" s="5">
        <f t="shared" si="22"/>
        <v>33.194444444444443</v>
      </c>
      <c r="C479" s="5">
        <f t="shared" si="23"/>
        <v>33.402777777777779</v>
      </c>
    </row>
    <row r="480" spans="1:3" x14ac:dyDescent="0.15">
      <c r="A480" s="5">
        <f t="shared" si="21"/>
        <v>479</v>
      </c>
      <c r="B480" s="5">
        <f t="shared" si="22"/>
        <v>33.263888888888886</v>
      </c>
      <c r="C480" s="5">
        <f t="shared" si="23"/>
        <v>33.368055555555557</v>
      </c>
    </row>
    <row r="481" spans="1:3" x14ac:dyDescent="0.15">
      <c r="A481" s="5">
        <f t="shared" si="21"/>
        <v>480</v>
      </c>
      <c r="B481" s="5">
        <f t="shared" si="22"/>
        <v>33.333333333333336</v>
      </c>
      <c r="C481" s="5">
        <f t="shared" si="23"/>
        <v>33.333333333333329</v>
      </c>
    </row>
    <row r="482" spans="1:3" x14ac:dyDescent="0.15">
      <c r="A482" s="5">
        <f t="shared" si="21"/>
        <v>481</v>
      </c>
      <c r="B482" s="5">
        <f t="shared" si="22"/>
        <v>33.402777777777779</v>
      </c>
      <c r="C482" s="5">
        <f t="shared" si="23"/>
        <v>33.298611111111114</v>
      </c>
    </row>
    <row r="483" spans="1:3" x14ac:dyDescent="0.15">
      <c r="A483" s="5">
        <f t="shared" si="21"/>
        <v>482</v>
      </c>
      <c r="B483" s="5">
        <f t="shared" si="22"/>
        <v>33.472222222222221</v>
      </c>
      <c r="C483" s="5">
        <f t="shared" si="23"/>
        <v>33.263888888888886</v>
      </c>
    </row>
    <row r="484" spans="1:3" x14ac:dyDescent="0.15">
      <c r="A484" s="5">
        <f t="shared" si="21"/>
        <v>483</v>
      </c>
      <c r="B484" s="5">
        <f t="shared" si="22"/>
        <v>33.541666666666664</v>
      </c>
      <c r="C484" s="5">
        <f t="shared" si="23"/>
        <v>33.229166666666671</v>
      </c>
    </row>
    <row r="485" spans="1:3" x14ac:dyDescent="0.15">
      <c r="A485" s="5">
        <f t="shared" si="21"/>
        <v>484</v>
      </c>
      <c r="B485" s="5">
        <f t="shared" si="22"/>
        <v>33.611111111111107</v>
      </c>
      <c r="C485" s="5">
        <f t="shared" si="23"/>
        <v>33.194444444444443</v>
      </c>
    </row>
    <row r="486" spans="1:3" x14ac:dyDescent="0.15">
      <c r="A486" s="5">
        <f t="shared" si="21"/>
        <v>485</v>
      </c>
      <c r="B486" s="5">
        <f t="shared" si="22"/>
        <v>33.680555555555557</v>
      </c>
      <c r="C486" s="5">
        <f t="shared" si="23"/>
        <v>33.159722222222221</v>
      </c>
    </row>
    <row r="487" spans="1:3" x14ac:dyDescent="0.15">
      <c r="A487" s="5">
        <f t="shared" si="21"/>
        <v>486</v>
      </c>
      <c r="B487" s="5">
        <f t="shared" si="22"/>
        <v>33.75</v>
      </c>
      <c r="C487" s="5">
        <f t="shared" si="23"/>
        <v>33.125</v>
      </c>
    </row>
    <row r="488" spans="1:3" x14ac:dyDescent="0.15">
      <c r="A488" s="5">
        <f t="shared" si="21"/>
        <v>487</v>
      </c>
      <c r="B488" s="5">
        <f t="shared" si="22"/>
        <v>33.819444444444443</v>
      </c>
      <c r="C488" s="5">
        <f t="shared" si="23"/>
        <v>33.090277777777779</v>
      </c>
    </row>
    <row r="489" spans="1:3" x14ac:dyDescent="0.15">
      <c r="A489" s="5">
        <f t="shared" si="21"/>
        <v>488</v>
      </c>
      <c r="B489" s="5">
        <f t="shared" si="22"/>
        <v>33.888888888888886</v>
      </c>
      <c r="C489" s="5">
        <f t="shared" si="23"/>
        <v>33.055555555555557</v>
      </c>
    </row>
    <row r="490" spans="1:3" x14ac:dyDescent="0.15">
      <c r="A490" s="5">
        <f t="shared" si="21"/>
        <v>489</v>
      </c>
      <c r="B490" s="5">
        <f t="shared" si="22"/>
        <v>33.958333333333336</v>
      </c>
      <c r="C490" s="5">
        <f t="shared" si="23"/>
        <v>33.020833333333329</v>
      </c>
    </row>
    <row r="491" spans="1:3" x14ac:dyDescent="0.15">
      <c r="A491" s="5">
        <f t="shared" si="21"/>
        <v>490</v>
      </c>
      <c r="B491" s="5">
        <f t="shared" si="22"/>
        <v>34.027777777777779</v>
      </c>
      <c r="C491" s="5">
        <f t="shared" si="23"/>
        <v>32.986111111111114</v>
      </c>
    </row>
    <row r="492" spans="1:3" x14ac:dyDescent="0.15">
      <c r="A492" s="5">
        <f t="shared" si="21"/>
        <v>491</v>
      </c>
      <c r="B492" s="5">
        <f t="shared" si="22"/>
        <v>34.097222222222221</v>
      </c>
      <c r="C492" s="5">
        <f t="shared" si="23"/>
        <v>32.951388888888886</v>
      </c>
    </row>
    <row r="493" spans="1:3" x14ac:dyDescent="0.15">
      <c r="A493" s="5">
        <f t="shared" si="21"/>
        <v>492</v>
      </c>
      <c r="B493" s="5">
        <f t="shared" si="22"/>
        <v>34.166666666666664</v>
      </c>
      <c r="C493" s="5">
        <f t="shared" si="23"/>
        <v>32.916666666666671</v>
      </c>
    </row>
    <row r="494" spans="1:3" x14ac:dyDescent="0.15">
      <c r="A494" s="5">
        <f t="shared" si="21"/>
        <v>493</v>
      </c>
      <c r="B494" s="5">
        <f t="shared" si="22"/>
        <v>34.236111111111107</v>
      </c>
      <c r="C494" s="5">
        <f t="shared" si="23"/>
        <v>32.881944444444443</v>
      </c>
    </row>
    <row r="495" spans="1:3" x14ac:dyDescent="0.15">
      <c r="A495" s="5">
        <f t="shared" si="21"/>
        <v>494</v>
      </c>
      <c r="B495" s="5">
        <f t="shared" si="22"/>
        <v>34.305555555555557</v>
      </c>
      <c r="C495" s="5">
        <f t="shared" si="23"/>
        <v>32.847222222222221</v>
      </c>
    </row>
    <row r="496" spans="1:3" x14ac:dyDescent="0.15">
      <c r="A496" s="5">
        <f t="shared" si="21"/>
        <v>495</v>
      </c>
      <c r="B496" s="5">
        <f t="shared" si="22"/>
        <v>34.375</v>
      </c>
      <c r="C496" s="5">
        <f t="shared" si="23"/>
        <v>32.8125</v>
      </c>
    </row>
    <row r="497" spans="1:3" x14ac:dyDescent="0.15">
      <c r="A497" s="5">
        <f t="shared" si="21"/>
        <v>496</v>
      </c>
      <c r="B497" s="5">
        <f t="shared" si="22"/>
        <v>34.444444444444443</v>
      </c>
      <c r="C497" s="5">
        <f t="shared" si="23"/>
        <v>32.777777777777779</v>
      </c>
    </row>
    <row r="498" spans="1:3" x14ac:dyDescent="0.15">
      <c r="A498" s="5">
        <f t="shared" si="21"/>
        <v>497</v>
      </c>
      <c r="B498" s="5">
        <f t="shared" si="22"/>
        <v>34.513888888888886</v>
      </c>
      <c r="C498" s="5">
        <f t="shared" si="23"/>
        <v>32.743055555555557</v>
      </c>
    </row>
    <row r="499" spans="1:3" x14ac:dyDescent="0.15">
      <c r="A499" s="5">
        <f t="shared" si="21"/>
        <v>498</v>
      </c>
      <c r="B499" s="5">
        <f t="shared" si="22"/>
        <v>34.583333333333336</v>
      </c>
      <c r="C499" s="5">
        <f t="shared" si="23"/>
        <v>32.708333333333329</v>
      </c>
    </row>
    <row r="500" spans="1:3" x14ac:dyDescent="0.15">
      <c r="A500" s="5">
        <f t="shared" si="21"/>
        <v>499</v>
      </c>
      <c r="B500" s="5">
        <f t="shared" si="22"/>
        <v>34.652777777777779</v>
      </c>
      <c r="C500" s="5">
        <f t="shared" si="23"/>
        <v>32.673611111111114</v>
      </c>
    </row>
    <row r="501" spans="1:3" x14ac:dyDescent="0.15">
      <c r="A501" s="5">
        <f t="shared" si="21"/>
        <v>500</v>
      </c>
      <c r="B501" s="5">
        <f t="shared" si="22"/>
        <v>34.722222222222221</v>
      </c>
      <c r="C501" s="5">
        <f t="shared" si="23"/>
        <v>32.638888888888886</v>
      </c>
    </row>
    <row r="502" spans="1:3" x14ac:dyDescent="0.15">
      <c r="A502" s="5">
        <f t="shared" si="21"/>
        <v>501</v>
      </c>
      <c r="B502" s="5">
        <f t="shared" si="22"/>
        <v>34.791666666666664</v>
      </c>
      <c r="C502" s="5">
        <f t="shared" si="23"/>
        <v>32.604166666666671</v>
      </c>
    </row>
    <row r="503" spans="1:3" x14ac:dyDescent="0.15">
      <c r="A503" s="5">
        <f t="shared" si="21"/>
        <v>502</v>
      </c>
      <c r="B503" s="5">
        <f t="shared" si="22"/>
        <v>34.861111111111107</v>
      </c>
      <c r="C503" s="5">
        <f t="shared" si="23"/>
        <v>32.569444444444443</v>
      </c>
    </row>
    <row r="504" spans="1:3" x14ac:dyDescent="0.15">
      <c r="A504" s="5">
        <f t="shared" si="21"/>
        <v>503</v>
      </c>
      <c r="B504" s="5">
        <f t="shared" si="22"/>
        <v>34.930555555555557</v>
      </c>
      <c r="C504" s="5">
        <f t="shared" si="23"/>
        <v>32.534722222222221</v>
      </c>
    </row>
    <row r="505" spans="1:3" x14ac:dyDescent="0.15">
      <c r="A505" s="5">
        <f t="shared" si="21"/>
        <v>504</v>
      </c>
      <c r="B505" s="5">
        <f t="shared" si="22"/>
        <v>35</v>
      </c>
      <c r="C505" s="5">
        <f t="shared" si="23"/>
        <v>32.5</v>
      </c>
    </row>
    <row r="506" spans="1:3" x14ac:dyDescent="0.15">
      <c r="A506" s="5">
        <f t="shared" si="21"/>
        <v>505</v>
      </c>
      <c r="B506" s="5">
        <f t="shared" si="22"/>
        <v>35.069444444444443</v>
      </c>
      <c r="C506" s="5">
        <f t="shared" si="23"/>
        <v>32.465277777777779</v>
      </c>
    </row>
    <row r="507" spans="1:3" x14ac:dyDescent="0.15">
      <c r="A507" s="5">
        <f t="shared" si="21"/>
        <v>506</v>
      </c>
      <c r="B507" s="5">
        <f t="shared" si="22"/>
        <v>35.138888888888886</v>
      </c>
      <c r="C507" s="5">
        <f t="shared" si="23"/>
        <v>32.430555555555557</v>
      </c>
    </row>
    <row r="508" spans="1:3" x14ac:dyDescent="0.15">
      <c r="A508" s="5">
        <f t="shared" si="21"/>
        <v>507</v>
      </c>
      <c r="B508" s="5">
        <f t="shared" si="22"/>
        <v>35.208333333333336</v>
      </c>
      <c r="C508" s="5">
        <f t="shared" si="23"/>
        <v>32.395833333333329</v>
      </c>
    </row>
    <row r="509" spans="1:3" x14ac:dyDescent="0.15">
      <c r="A509" s="5">
        <f t="shared" si="21"/>
        <v>508</v>
      </c>
      <c r="B509" s="5">
        <f t="shared" si="22"/>
        <v>35.277777777777779</v>
      </c>
      <c r="C509" s="5">
        <f t="shared" si="23"/>
        <v>32.361111111111114</v>
      </c>
    </row>
    <row r="510" spans="1:3" x14ac:dyDescent="0.15">
      <c r="A510" s="5">
        <f t="shared" si="21"/>
        <v>509</v>
      </c>
      <c r="B510" s="5">
        <f t="shared" si="22"/>
        <v>35.347222222222221</v>
      </c>
      <c r="C510" s="5">
        <f t="shared" si="23"/>
        <v>32.326388888888886</v>
      </c>
    </row>
    <row r="511" spans="1:3" x14ac:dyDescent="0.15">
      <c r="A511" s="5">
        <f t="shared" si="21"/>
        <v>510</v>
      </c>
      <c r="B511" s="5">
        <f t="shared" si="22"/>
        <v>35.416666666666664</v>
      </c>
      <c r="C511" s="5">
        <f t="shared" si="23"/>
        <v>32.291666666666671</v>
      </c>
    </row>
    <row r="512" spans="1:3" x14ac:dyDescent="0.15">
      <c r="A512" s="5">
        <f t="shared" si="21"/>
        <v>511</v>
      </c>
      <c r="B512" s="5">
        <f t="shared" si="22"/>
        <v>35.486111111111107</v>
      </c>
      <c r="C512" s="5">
        <f t="shared" si="23"/>
        <v>32.256944444444443</v>
      </c>
    </row>
    <row r="513" spans="1:3" x14ac:dyDescent="0.15">
      <c r="A513" s="5">
        <f t="shared" si="21"/>
        <v>512</v>
      </c>
      <c r="B513" s="5">
        <f t="shared" si="22"/>
        <v>35.555555555555557</v>
      </c>
      <c r="C513" s="5">
        <f t="shared" si="23"/>
        <v>32.222222222222221</v>
      </c>
    </row>
    <row r="514" spans="1:3" x14ac:dyDescent="0.15">
      <c r="A514" s="5">
        <f t="shared" ref="A514:A577" si="24">ROW()-1</f>
        <v>513</v>
      </c>
      <c r="B514" s="5">
        <f t="shared" ref="B514:B577" si="25">A514/vw_1</f>
        <v>35.625</v>
      </c>
      <c r="C514" s="5">
        <f t="shared" ref="C514:C577" si="26">(100-B514) * 0.5</f>
        <v>32.1875</v>
      </c>
    </row>
    <row r="515" spans="1:3" x14ac:dyDescent="0.15">
      <c r="A515" s="5">
        <f t="shared" si="24"/>
        <v>514</v>
      </c>
      <c r="B515" s="5">
        <f t="shared" si="25"/>
        <v>35.694444444444443</v>
      </c>
      <c r="C515" s="5">
        <f t="shared" si="26"/>
        <v>32.152777777777779</v>
      </c>
    </row>
    <row r="516" spans="1:3" x14ac:dyDescent="0.15">
      <c r="A516" s="5">
        <f t="shared" si="24"/>
        <v>515</v>
      </c>
      <c r="B516" s="5">
        <f t="shared" si="25"/>
        <v>35.763888888888886</v>
      </c>
      <c r="C516" s="5">
        <f t="shared" si="26"/>
        <v>32.118055555555557</v>
      </c>
    </row>
    <row r="517" spans="1:3" x14ac:dyDescent="0.15">
      <c r="A517" s="5">
        <f t="shared" si="24"/>
        <v>516</v>
      </c>
      <c r="B517" s="5">
        <f t="shared" si="25"/>
        <v>35.833333333333336</v>
      </c>
      <c r="C517" s="5">
        <f t="shared" si="26"/>
        <v>32.083333333333329</v>
      </c>
    </row>
    <row r="518" spans="1:3" x14ac:dyDescent="0.15">
      <c r="A518" s="5">
        <f t="shared" si="24"/>
        <v>517</v>
      </c>
      <c r="B518" s="5">
        <f t="shared" si="25"/>
        <v>35.902777777777779</v>
      </c>
      <c r="C518" s="5">
        <f t="shared" si="26"/>
        <v>32.048611111111114</v>
      </c>
    </row>
    <row r="519" spans="1:3" x14ac:dyDescent="0.15">
      <c r="A519" s="5">
        <f t="shared" si="24"/>
        <v>518</v>
      </c>
      <c r="B519" s="5">
        <f t="shared" si="25"/>
        <v>35.972222222222221</v>
      </c>
      <c r="C519" s="5">
        <f t="shared" si="26"/>
        <v>32.013888888888886</v>
      </c>
    </row>
    <row r="520" spans="1:3" x14ac:dyDescent="0.15">
      <c r="A520" s="5">
        <f t="shared" si="24"/>
        <v>519</v>
      </c>
      <c r="B520" s="5">
        <f t="shared" si="25"/>
        <v>36.041666666666664</v>
      </c>
      <c r="C520" s="5">
        <f t="shared" si="26"/>
        <v>31.979166666666668</v>
      </c>
    </row>
    <row r="521" spans="1:3" x14ac:dyDescent="0.15">
      <c r="A521" s="5">
        <f t="shared" si="24"/>
        <v>520</v>
      </c>
      <c r="B521" s="5">
        <f t="shared" si="25"/>
        <v>36.111111111111107</v>
      </c>
      <c r="C521" s="5">
        <f t="shared" si="26"/>
        <v>31.944444444444446</v>
      </c>
    </row>
    <row r="522" spans="1:3" x14ac:dyDescent="0.15">
      <c r="A522" s="5">
        <f t="shared" si="24"/>
        <v>521</v>
      </c>
      <c r="B522" s="5">
        <f t="shared" si="25"/>
        <v>36.180555555555557</v>
      </c>
      <c r="C522" s="5">
        <f t="shared" si="26"/>
        <v>31.909722222222221</v>
      </c>
    </row>
    <row r="523" spans="1:3" x14ac:dyDescent="0.15">
      <c r="A523" s="5">
        <f t="shared" si="24"/>
        <v>522</v>
      </c>
      <c r="B523" s="5">
        <f t="shared" si="25"/>
        <v>36.25</v>
      </c>
      <c r="C523" s="5">
        <f t="shared" si="26"/>
        <v>31.875</v>
      </c>
    </row>
    <row r="524" spans="1:3" x14ac:dyDescent="0.15">
      <c r="A524" s="5">
        <f t="shared" si="24"/>
        <v>523</v>
      </c>
      <c r="B524" s="5">
        <f t="shared" si="25"/>
        <v>36.319444444444443</v>
      </c>
      <c r="C524" s="5">
        <f t="shared" si="26"/>
        <v>31.840277777777779</v>
      </c>
    </row>
    <row r="525" spans="1:3" x14ac:dyDescent="0.15">
      <c r="A525" s="5">
        <f t="shared" si="24"/>
        <v>524</v>
      </c>
      <c r="B525" s="5">
        <f t="shared" si="25"/>
        <v>36.388888888888886</v>
      </c>
      <c r="C525" s="5">
        <f t="shared" si="26"/>
        <v>31.805555555555557</v>
      </c>
    </row>
    <row r="526" spans="1:3" x14ac:dyDescent="0.15">
      <c r="A526" s="5">
        <f t="shared" si="24"/>
        <v>525</v>
      </c>
      <c r="B526" s="5">
        <f t="shared" si="25"/>
        <v>36.458333333333336</v>
      </c>
      <c r="C526" s="5">
        <f t="shared" si="26"/>
        <v>31.770833333333332</v>
      </c>
    </row>
    <row r="527" spans="1:3" x14ac:dyDescent="0.15">
      <c r="A527" s="5">
        <f t="shared" si="24"/>
        <v>526</v>
      </c>
      <c r="B527" s="5">
        <f t="shared" si="25"/>
        <v>36.527777777777779</v>
      </c>
      <c r="C527" s="5">
        <f t="shared" si="26"/>
        <v>31.736111111111111</v>
      </c>
    </row>
    <row r="528" spans="1:3" x14ac:dyDescent="0.15">
      <c r="A528" s="5">
        <f t="shared" si="24"/>
        <v>527</v>
      </c>
      <c r="B528" s="5">
        <f t="shared" si="25"/>
        <v>36.597222222222221</v>
      </c>
      <c r="C528" s="5">
        <f t="shared" si="26"/>
        <v>31.701388888888889</v>
      </c>
    </row>
    <row r="529" spans="1:3" x14ac:dyDescent="0.15">
      <c r="A529" s="5">
        <f t="shared" si="24"/>
        <v>528</v>
      </c>
      <c r="B529" s="5">
        <f t="shared" si="25"/>
        <v>36.666666666666664</v>
      </c>
      <c r="C529" s="5">
        <f t="shared" si="26"/>
        <v>31.666666666666668</v>
      </c>
    </row>
    <row r="530" spans="1:3" x14ac:dyDescent="0.15">
      <c r="A530" s="5">
        <f t="shared" si="24"/>
        <v>529</v>
      </c>
      <c r="B530" s="5">
        <f t="shared" si="25"/>
        <v>36.736111111111107</v>
      </c>
      <c r="C530" s="5">
        <f t="shared" si="26"/>
        <v>31.631944444444446</v>
      </c>
    </row>
    <row r="531" spans="1:3" x14ac:dyDescent="0.15">
      <c r="A531" s="5">
        <f t="shared" si="24"/>
        <v>530</v>
      </c>
      <c r="B531" s="5">
        <f t="shared" si="25"/>
        <v>36.805555555555557</v>
      </c>
      <c r="C531" s="5">
        <f t="shared" si="26"/>
        <v>31.597222222222221</v>
      </c>
    </row>
    <row r="532" spans="1:3" x14ac:dyDescent="0.15">
      <c r="A532" s="5">
        <f t="shared" si="24"/>
        <v>531</v>
      </c>
      <c r="B532" s="5">
        <f t="shared" si="25"/>
        <v>36.875</v>
      </c>
      <c r="C532" s="5">
        <f t="shared" si="26"/>
        <v>31.5625</v>
      </c>
    </row>
    <row r="533" spans="1:3" x14ac:dyDescent="0.15">
      <c r="A533" s="5">
        <f t="shared" si="24"/>
        <v>532</v>
      </c>
      <c r="B533" s="5">
        <f t="shared" si="25"/>
        <v>36.944444444444443</v>
      </c>
      <c r="C533" s="5">
        <f t="shared" si="26"/>
        <v>31.527777777777779</v>
      </c>
    </row>
    <row r="534" spans="1:3" x14ac:dyDescent="0.15">
      <c r="A534" s="5">
        <f t="shared" si="24"/>
        <v>533</v>
      </c>
      <c r="B534" s="5">
        <f t="shared" si="25"/>
        <v>37.013888888888886</v>
      </c>
      <c r="C534" s="5">
        <f t="shared" si="26"/>
        <v>31.493055555555557</v>
      </c>
    </row>
    <row r="535" spans="1:3" x14ac:dyDescent="0.15">
      <c r="A535" s="5">
        <f t="shared" si="24"/>
        <v>534</v>
      </c>
      <c r="B535" s="5">
        <f t="shared" si="25"/>
        <v>37.083333333333336</v>
      </c>
      <c r="C535" s="5">
        <f t="shared" si="26"/>
        <v>31.458333333333332</v>
      </c>
    </row>
    <row r="536" spans="1:3" x14ac:dyDescent="0.15">
      <c r="A536" s="5">
        <f t="shared" si="24"/>
        <v>535</v>
      </c>
      <c r="B536" s="5">
        <f t="shared" si="25"/>
        <v>37.152777777777779</v>
      </c>
      <c r="C536" s="5">
        <f t="shared" si="26"/>
        <v>31.423611111111111</v>
      </c>
    </row>
    <row r="537" spans="1:3" x14ac:dyDescent="0.15">
      <c r="A537" s="5">
        <f t="shared" si="24"/>
        <v>536</v>
      </c>
      <c r="B537" s="5">
        <f t="shared" si="25"/>
        <v>37.222222222222221</v>
      </c>
      <c r="C537" s="5">
        <f t="shared" si="26"/>
        <v>31.388888888888889</v>
      </c>
    </row>
    <row r="538" spans="1:3" x14ac:dyDescent="0.15">
      <c r="A538" s="5">
        <f t="shared" si="24"/>
        <v>537</v>
      </c>
      <c r="B538" s="5">
        <f t="shared" si="25"/>
        <v>37.291666666666664</v>
      </c>
      <c r="C538" s="5">
        <f t="shared" si="26"/>
        <v>31.354166666666668</v>
      </c>
    </row>
    <row r="539" spans="1:3" x14ac:dyDescent="0.15">
      <c r="A539" s="5">
        <f t="shared" si="24"/>
        <v>538</v>
      </c>
      <c r="B539" s="5">
        <f t="shared" si="25"/>
        <v>37.361111111111107</v>
      </c>
      <c r="C539" s="5">
        <f t="shared" si="26"/>
        <v>31.319444444444446</v>
      </c>
    </row>
    <row r="540" spans="1:3" x14ac:dyDescent="0.15">
      <c r="A540" s="5">
        <f t="shared" si="24"/>
        <v>539</v>
      </c>
      <c r="B540" s="5">
        <f t="shared" si="25"/>
        <v>37.430555555555557</v>
      </c>
      <c r="C540" s="5">
        <f t="shared" si="26"/>
        <v>31.284722222222221</v>
      </c>
    </row>
    <row r="541" spans="1:3" x14ac:dyDescent="0.15">
      <c r="A541" s="5">
        <f t="shared" si="24"/>
        <v>540</v>
      </c>
      <c r="B541" s="5">
        <f t="shared" si="25"/>
        <v>37.5</v>
      </c>
      <c r="C541" s="5">
        <f t="shared" si="26"/>
        <v>31.25</v>
      </c>
    </row>
    <row r="542" spans="1:3" x14ac:dyDescent="0.15">
      <c r="A542" s="5">
        <f t="shared" si="24"/>
        <v>541</v>
      </c>
      <c r="B542" s="5">
        <f t="shared" si="25"/>
        <v>37.569444444444443</v>
      </c>
      <c r="C542" s="5">
        <f t="shared" si="26"/>
        <v>31.215277777777779</v>
      </c>
    </row>
    <row r="543" spans="1:3" x14ac:dyDescent="0.15">
      <c r="A543" s="5">
        <f t="shared" si="24"/>
        <v>542</v>
      </c>
      <c r="B543" s="5">
        <f t="shared" si="25"/>
        <v>37.638888888888886</v>
      </c>
      <c r="C543" s="5">
        <f t="shared" si="26"/>
        <v>31.180555555555557</v>
      </c>
    </row>
    <row r="544" spans="1:3" x14ac:dyDescent="0.15">
      <c r="A544" s="5">
        <f t="shared" si="24"/>
        <v>543</v>
      </c>
      <c r="B544" s="5">
        <f t="shared" si="25"/>
        <v>37.708333333333336</v>
      </c>
      <c r="C544" s="5">
        <f t="shared" si="26"/>
        <v>31.145833333333332</v>
      </c>
    </row>
    <row r="545" spans="1:3" x14ac:dyDescent="0.15">
      <c r="A545" s="5">
        <f t="shared" si="24"/>
        <v>544</v>
      </c>
      <c r="B545" s="5">
        <f t="shared" si="25"/>
        <v>37.777777777777779</v>
      </c>
      <c r="C545" s="5">
        <f t="shared" si="26"/>
        <v>31.111111111111111</v>
      </c>
    </row>
    <row r="546" spans="1:3" x14ac:dyDescent="0.15">
      <c r="A546" s="5">
        <f t="shared" si="24"/>
        <v>545</v>
      </c>
      <c r="B546" s="5">
        <f t="shared" si="25"/>
        <v>37.847222222222221</v>
      </c>
      <c r="C546" s="5">
        <f t="shared" si="26"/>
        <v>31.076388888888889</v>
      </c>
    </row>
    <row r="547" spans="1:3" x14ac:dyDescent="0.15">
      <c r="A547" s="5">
        <f t="shared" si="24"/>
        <v>546</v>
      </c>
      <c r="B547" s="5">
        <f t="shared" si="25"/>
        <v>37.916666666666664</v>
      </c>
      <c r="C547" s="5">
        <f t="shared" si="26"/>
        <v>31.041666666666668</v>
      </c>
    </row>
    <row r="548" spans="1:3" x14ac:dyDescent="0.15">
      <c r="A548" s="5">
        <f t="shared" si="24"/>
        <v>547</v>
      </c>
      <c r="B548" s="5">
        <f t="shared" si="25"/>
        <v>37.986111111111107</v>
      </c>
      <c r="C548" s="5">
        <f t="shared" si="26"/>
        <v>31.006944444444446</v>
      </c>
    </row>
    <row r="549" spans="1:3" x14ac:dyDescent="0.15">
      <c r="A549" s="5">
        <f t="shared" si="24"/>
        <v>548</v>
      </c>
      <c r="B549" s="5">
        <f t="shared" si="25"/>
        <v>38.055555555555557</v>
      </c>
      <c r="C549" s="5">
        <f t="shared" si="26"/>
        <v>30.972222222222221</v>
      </c>
    </row>
    <row r="550" spans="1:3" x14ac:dyDescent="0.15">
      <c r="A550" s="5">
        <f t="shared" si="24"/>
        <v>549</v>
      </c>
      <c r="B550" s="5">
        <f t="shared" si="25"/>
        <v>38.125</v>
      </c>
      <c r="C550" s="5">
        <f t="shared" si="26"/>
        <v>30.9375</v>
      </c>
    </row>
    <row r="551" spans="1:3" x14ac:dyDescent="0.15">
      <c r="A551" s="5">
        <f t="shared" si="24"/>
        <v>550</v>
      </c>
      <c r="B551" s="5">
        <f t="shared" si="25"/>
        <v>38.194444444444443</v>
      </c>
      <c r="C551" s="5">
        <f t="shared" si="26"/>
        <v>30.902777777777779</v>
      </c>
    </row>
    <row r="552" spans="1:3" x14ac:dyDescent="0.15">
      <c r="A552" s="5">
        <f t="shared" si="24"/>
        <v>551</v>
      </c>
      <c r="B552" s="5">
        <f t="shared" si="25"/>
        <v>38.263888888888886</v>
      </c>
      <c r="C552" s="5">
        <f t="shared" si="26"/>
        <v>30.868055555555557</v>
      </c>
    </row>
    <row r="553" spans="1:3" x14ac:dyDescent="0.15">
      <c r="A553" s="5">
        <f t="shared" si="24"/>
        <v>552</v>
      </c>
      <c r="B553" s="5">
        <f t="shared" si="25"/>
        <v>38.333333333333336</v>
      </c>
      <c r="C553" s="5">
        <f t="shared" si="26"/>
        <v>30.833333333333332</v>
      </c>
    </row>
    <row r="554" spans="1:3" x14ac:dyDescent="0.15">
      <c r="A554" s="5">
        <f t="shared" si="24"/>
        <v>553</v>
      </c>
      <c r="B554" s="5">
        <f t="shared" si="25"/>
        <v>38.402777777777779</v>
      </c>
      <c r="C554" s="5">
        <f t="shared" si="26"/>
        <v>30.798611111111111</v>
      </c>
    </row>
    <row r="555" spans="1:3" x14ac:dyDescent="0.15">
      <c r="A555" s="5">
        <f t="shared" si="24"/>
        <v>554</v>
      </c>
      <c r="B555" s="5">
        <f t="shared" si="25"/>
        <v>38.472222222222221</v>
      </c>
      <c r="C555" s="5">
        <f t="shared" si="26"/>
        <v>30.763888888888889</v>
      </c>
    </row>
    <row r="556" spans="1:3" x14ac:dyDescent="0.15">
      <c r="A556" s="5">
        <f t="shared" si="24"/>
        <v>555</v>
      </c>
      <c r="B556" s="5">
        <f t="shared" si="25"/>
        <v>38.541666666666664</v>
      </c>
      <c r="C556" s="5">
        <f t="shared" si="26"/>
        <v>30.729166666666668</v>
      </c>
    </row>
    <row r="557" spans="1:3" x14ac:dyDescent="0.15">
      <c r="A557" s="5">
        <f t="shared" si="24"/>
        <v>556</v>
      </c>
      <c r="B557" s="5">
        <f t="shared" si="25"/>
        <v>38.611111111111107</v>
      </c>
      <c r="C557" s="5">
        <f t="shared" si="26"/>
        <v>30.694444444444446</v>
      </c>
    </row>
    <row r="558" spans="1:3" x14ac:dyDescent="0.15">
      <c r="A558" s="5">
        <f t="shared" si="24"/>
        <v>557</v>
      </c>
      <c r="B558" s="5">
        <f t="shared" si="25"/>
        <v>38.680555555555557</v>
      </c>
      <c r="C558" s="5">
        <f t="shared" si="26"/>
        <v>30.659722222222221</v>
      </c>
    </row>
    <row r="559" spans="1:3" x14ac:dyDescent="0.15">
      <c r="A559" s="5">
        <f t="shared" si="24"/>
        <v>558</v>
      </c>
      <c r="B559" s="5">
        <f t="shared" si="25"/>
        <v>38.75</v>
      </c>
      <c r="C559" s="5">
        <f t="shared" si="26"/>
        <v>30.625</v>
      </c>
    </row>
    <row r="560" spans="1:3" x14ac:dyDescent="0.15">
      <c r="A560" s="5">
        <f t="shared" si="24"/>
        <v>559</v>
      </c>
      <c r="B560" s="5">
        <f t="shared" si="25"/>
        <v>38.819444444444443</v>
      </c>
      <c r="C560" s="5">
        <f t="shared" si="26"/>
        <v>30.590277777777779</v>
      </c>
    </row>
    <row r="561" spans="1:3" x14ac:dyDescent="0.15">
      <c r="A561" s="5">
        <f t="shared" si="24"/>
        <v>560</v>
      </c>
      <c r="B561" s="5">
        <f t="shared" si="25"/>
        <v>38.888888888888886</v>
      </c>
      <c r="C561" s="5">
        <f t="shared" si="26"/>
        <v>30.555555555555557</v>
      </c>
    </row>
    <row r="562" spans="1:3" x14ac:dyDescent="0.15">
      <c r="A562" s="5">
        <f t="shared" si="24"/>
        <v>561</v>
      </c>
      <c r="B562" s="5">
        <f t="shared" si="25"/>
        <v>38.958333333333336</v>
      </c>
      <c r="C562" s="5">
        <f t="shared" si="26"/>
        <v>30.520833333333332</v>
      </c>
    </row>
    <row r="563" spans="1:3" x14ac:dyDescent="0.15">
      <c r="A563" s="5">
        <f t="shared" si="24"/>
        <v>562</v>
      </c>
      <c r="B563" s="5">
        <f t="shared" si="25"/>
        <v>39.027777777777779</v>
      </c>
      <c r="C563" s="5">
        <f t="shared" si="26"/>
        <v>30.486111111111111</v>
      </c>
    </row>
    <row r="564" spans="1:3" x14ac:dyDescent="0.15">
      <c r="A564" s="5">
        <f t="shared" si="24"/>
        <v>563</v>
      </c>
      <c r="B564" s="5">
        <f t="shared" si="25"/>
        <v>39.097222222222221</v>
      </c>
      <c r="C564" s="5">
        <f t="shared" si="26"/>
        <v>30.451388888888889</v>
      </c>
    </row>
    <row r="565" spans="1:3" x14ac:dyDescent="0.15">
      <c r="A565" s="5">
        <f t="shared" si="24"/>
        <v>564</v>
      </c>
      <c r="B565" s="5">
        <f t="shared" si="25"/>
        <v>39.166666666666664</v>
      </c>
      <c r="C565" s="5">
        <f t="shared" si="26"/>
        <v>30.416666666666668</v>
      </c>
    </row>
    <row r="566" spans="1:3" x14ac:dyDescent="0.15">
      <c r="A566" s="5">
        <f t="shared" si="24"/>
        <v>565</v>
      </c>
      <c r="B566" s="5">
        <f t="shared" si="25"/>
        <v>39.236111111111107</v>
      </c>
      <c r="C566" s="5">
        <f t="shared" si="26"/>
        <v>30.381944444444446</v>
      </c>
    </row>
    <row r="567" spans="1:3" x14ac:dyDescent="0.15">
      <c r="A567" s="5">
        <f t="shared" si="24"/>
        <v>566</v>
      </c>
      <c r="B567" s="5">
        <f t="shared" si="25"/>
        <v>39.305555555555557</v>
      </c>
      <c r="C567" s="5">
        <f t="shared" si="26"/>
        <v>30.347222222222221</v>
      </c>
    </row>
    <row r="568" spans="1:3" x14ac:dyDescent="0.15">
      <c r="A568" s="5">
        <f t="shared" si="24"/>
        <v>567</v>
      </c>
      <c r="B568" s="5">
        <f t="shared" si="25"/>
        <v>39.375</v>
      </c>
      <c r="C568" s="5">
        <f t="shared" si="26"/>
        <v>30.3125</v>
      </c>
    </row>
    <row r="569" spans="1:3" x14ac:dyDescent="0.15">
      <c r="A569" s="5">
        <f t="shared" si="24"/>
        <v>568</v>
      </c>
      <c r="B569" s="5">
        <f t="shared" si="25"/>
        <v>39.444444444444443</v>
      </c>
      <c r="C569" s="5">
        <f t="shared" si="26"/>
        <v>30.277777777777779</v>
      </c>
    </row>
    <row r="570" spans="1:3" x14ac:dyDescent="0.15">
      <c r="A570" s="5">
        <f t="shared" si="24"/>
        <v>569</v>
      </c>
      <c r="B570" s="5">
        <f t="shared" si="25"/>
        <v>39.513888888888886</v>
      </c>
      <c r="C570" s="5">
        <f t="shared" si="26"/>
        <v>30.243055555555557</v>
      </c>
    </row>
    <row r="571" spans="1:3" x14ac:dyDescent="0.15">
      <c r="A571" s="5">
        <f t="shared" si="24"/>
        <v>570</v>
      </c>
      <c r="B571" s="5">
        <f t="shared" si="25"/>
        <v>39.583333333333336</v>
      </c>
      <c r="C571" s="5">
        <f t="shared" si="26"/>
        <v>30.208333333333332</v>
      </c>
    </row>
    <row r="572" spans="1:3" x14ac:dyDescent="0.15">
      <c r="A572" s="5">
        <f t="shared" si="24"/>
        <v>571</v>
      </c>
      <c r="B572" s="5">
        <f t="shared" si="25"/>
        <v>39.652777777777779</v>
      </c>
      <c r="C572" s="5">
        <f t="shared" si="26"/>
        <v>30.173611111111111</v>
      </c>
    </row>
    <row r="573" spans="1:3" x14ac:dyDescent="0.15">
      <c r="A573" s="5">
        <f t="shared" si="24"/>
        <v>572</v>
      </c>
      <c r="B573" s="5">
        <f t="shared" si="25"/>
        <v>39.722222222222221</v>
      </c>
      <c r="C573" s="5">
        <f t="shared" si="26"/>
        <v>30.138888888888889</v>
      </c>
    </row>
    <row r="574" spans="1:3" x14ac:dyDescent="0.15">
      <c r="A574" s="5">
        <f t="shared" si="24"/>
        <v>573</v>
      </c>
      <c r="B574" s="5">
        <f t="shared" si="25"/>
        <v>39.791666666666664</v>
      </c>
      <c r="C574" s="5">
        <f t="shared" si="26"/>
        <v>30.104166666666668</v>
      </c>
    </row>
    <row r="575" spans="1:3" x14ac:dyDescent="0.15">
      <c r="A575" s="5">
        <f t="shared" si="24"/>
        <v>574</v>
      </c>
      <c r="B575" s="5">
        <f t="shared" si="25"/>
        <v>39.861111111111107</v>
      </c>
      <c r="C575" s="5">
        <f t="shared" si="26"/>
        <v>30.069444444444446</v>
      </c>
    </row>
    <row r="576" spans="1:3" x14ac:dyDescent="0.15">
      <c r="A576" s="5">
        <f t="shared" si="24"/>
        <v>575</v>
      </c>
      <c r="B576" s="5">
        <f t="shared" si="25"/>
        <v>39.930555555555557</v>
      </c>
      <c r="C576" s="5">
        <f t="shared" si="26"/>
        <v>30.034722222222221</v>
      </c>
    </row>
    <row r="577" spans="1:3" x14ac:dyDescent="0.15">
      <c r="A577" s="5">
        <f t="shared" si="24"/>
        <v>576</v>
      </c>
      <c r="B577" s="5">
        <f t="shared" si="25"/>
        <v>40</v>
      </c>
      <c r="C577" s="5">
        <f t="shared" si="26"/>
        <v>30</v>
      </c>
    </row>
    <row r="578" spans="1:3" x14ac:dyDescent="0.15">
      <c r="A578" s="5">
        <f t="shared" ref="A578:A641" si="27">ROW()-1</f>
        <v>577</v>
      </c>
      <c r="B578" s="5">
        <f t="shared" ref="B578:B641" si="28">A578/vw_1</f>
        <v>40.069444444444443</v>
      </c>
      <c r="C578" s="5">
        <f t="shared" ref="C578:C641" si="29">(100-B578) * 0.5</f>
        <v>29.965277777777779</v>
      </c>
    </row>
    <row r="579" spans="1:3" x14ac:dyDescent="0.15">
      <c r="A579" s="5">
        <f t="shared" si="27"/>
        <v>578</v>
      </c>
      <c r="B579" s="5">
        <f t="shared" si="28"/>
        <v>40.138888888888886</v>
      </c>
      <c r="C579" s="5">
        <f t="shared" si="29"/>
        <v>29.930555555555557</v>
      </c>
    </row>
    <row r="580" spans="1:3" x14ac:dyDescent="0.15">
      <c r="A580" s="5">
        <f t="shared" si="27"/>
        <v>579</v>
      </c>
      <c r="B580" s="5">
        <f t="shared" si="28"/>
        <v>40.208333333333336</v>
      </c>
      <c r="C580" s="5">
        <f t="shared" si="29"/>
        <v>29.895833333333332</v>
      </c>
    </row>
    <row r="581" spans="1:3" x14ac:dyDescent="0.15">
      <c r="A581" s="5">
        <f t="shared" si="27"/>
        <v>580</v>
      </c>
      <c r="B581" s="5">
        <f t="shared" si="28"/>
        <v>40.277777777777779</v>
      </c>
      <c r="C581" s="5">
        <f t="shared" si="29"/>
        <v>29.861111111111111</v>
      </c>
    </row>
    <row r="582" spans="1:3" x14ac:dyDescent="0.15">
      <c r="A582" s="5">
        <f t="shared" si="27"/>
        <v>581</v>
      </c>
      <c r="B582" s="5">
        <f t="shared" si="28"/>
        <v>40.347222222222221</v>
      </c>
      <c r="C582" s="5">
        <f t="shared" si="29"/>
        <v>29.826388888888889</v>
      </c>
    </row>
    <row r="583" spans="1:3" x14ac:dyDescent="0.15">
      <c r="A583" s="5">
        <f t="shared" si="27"/>
        <v>582</v>
      </c>
      <c r="B583" s="5">
        <f t="shared" si="28"/>
        <v>40.416666666666664</v>
      </c>
      <c r="C583" s="5">
        <f t="shared" si="29"/>
        <v>29.791666666666668</v>
      </c>
    </row>
    <row r="584" spans="1:3" x14ac:dyDescent="0.15">
      <c r="A584" s="5">
        <f t="shared" si="27"/>
        <v>583</v>
      </c>
      <c r="B584" s="5">
        <f t="shared" si="28"/>
        <v>40.486111111111107</v>
      </c>
      <c r="C584" s="5">
        <f t="shared" si="29"/>
        <v>29.756944444444446</v>
      </c>
    </row>
    <row r="585" spans="1:3" x14ac:dyDescent="0.15">
      <c r="A585" s="5">
        <f t="shared" si="27"/>
        <v>584</v>
      </c>
      <c r="B585" s="5">
        <f t="shared" si="28"/>
        <v>40.555555555555557</v>
      </c>
      <c r="C585" s="5">
        <f t="shared" si="29"/>
        <v>29.722222222222221</v>
      </c>
    </row>
    <row r="586" spans="1:3" x14ac:dyDescent="0.15">
      <c r="A586" s="5">
        <f t="shared" si="27"/>
        <v>585</v>
      </c>
      <c r="B586" s="5">
        <f t="shared" si="28"/>
        <v>40.625</v>
      </c>
      <c r="C586" s="5">
        <f t="shared" si="29"/>
        <v>29.6875</v>
      </c>
    </row>
    <row r="587" spans="1:3" x14ac:dyDescent="0.15">
      <c r="A587" s="5">
        <f t="shared" si="27"/>
        <v>586</v>
      </c>
      <c r="B587" s="5">
        <f t="shared" si="28"/>
        <v>40.694444444444443</v>
      </c>
      <c r="C587" s="5">
        <f t="shared" si="29"/>
        <v>29.652777777777779</v>
      </c>
    </row>
    <row r="588" spans="1:3" x14ac:dyDescent="0.15">
      <c r="A588" s="5">
        <f t="shared" si="27"/>
        <v>587</v>
      </c>
      <c r="B588" s="5">
        <f t="shared" si="28"/>
        <v>40.763888888888886</v>
      </c>
      <c r="C588" s="5">
        <f t="shared" si="29"/>
        <v>29.618055555555557</v>
      </c>
    </row>
    <row r="589" spans="1:3" x14ac:dyDescent="0.15">
      <c r="A589" s="5">
        <f t="shared" si="27"/>
        <v>588</v>
      </c>
      <c r="B589" s="5">
        <f t="shared" si="28"/>
        <v>40.833333333333336</v>
      </c>
      <c r="C589" s="5">
        <f t="shared" si="29"/>
        <v>29.583333333333332</v>
      </c>
    </row>
    <row r="590" spans="1:3" x14ac:dyDescent="0.15">
      <c r="A590" s="5">
        <f t="shared" si="27"/>
        <v>589</v>
      </c>
      <c r="B590" s="5">
        <f t="shared" si="28"/>
        <v>40.902777777777779</v>
      </c>
      <c r="C590" s="5">
        <f t="shared" si="29"/>
        <v>29.548611111111111</v>
      </c>
    </row>
    <row r="591" spans="1:3" x14ac:dyDescent="0.15">
      <c r="A591" s="5">
        <f t="shared" si="27"/>
        <v>590</v>
      </c>
      <c r="B591" s="5">
        <f t="shared" si="28"/>
        <v>40.972222222222221</v>
      </c>
      <c r="C591" s="5">
        <f t="shared" si="29"/>
        <v>29.513888888888889</v>
      </c>
    </row>
    <row r="592" spans="1:3" x14ac:dyDescent="0.15">
      <c r="A592" s="5">
        <f t="shared" si="27"/>
        <v>591</v>
      </c>
      <c r="B592" s="5">
        <f t="shared" si="28"/>
        <v>41.041666666666664</v>
      </c>
      <c r="C592" s="5">
        <f t="shared" si="29"/>
        <v>29.479166666666668</v>
      </c>
    </row>
    <row r="593" spans="1:3" x14ac:dyDescent="0.15">
      <c r="A593" s="5">
        <f t="shared" si="27"/>
        <v>592</v>
      </c>
      <c r="B593" s="5">
        <f t="shared" si="28"/>
        <v>41.111111111111107</v>
      </c>
      <c r="C593" s="5">
        <f t="shared" si="29"/>
        <v>29.444444444444446</v>
      </c>
    </row>
    <row r="594" spans="1:3" x14ac:dyDescent="0.15">
      <c r="A594" s="5">
        <f t="shared" si="27"/>
        <v>593</v>
      </c>
      <c r="B594" s="5">
        <f t="shared" si="28"/>
        <v>41.180555555555557</v>
      </c>
      <c r="C594" s="5">
        <f t="shared" si="29"/>
        <v>29.409722222222221</v>
      </c>
    </row>
    <row r="595" spans="1:3" x14ac:dyDescent="0.15">
      <c r="A595" s="5">
        <f t="shared" si="27"/>
        <v>594</v>
      </c>
      <c r="B595" s="5">
        <f t="shared" si="28"/>
        <v>41.25</v>
      </c>
      <c r="C595" s="5">
        <f t="shared" si="29"/>
        <v>29.375</v>
      </c>
    </row>
    <row r="596" spans="1:3" x14ac:dyDescent="0.15">
      <c r="A596" s="5">
        <f t="shared" si="27"/>
        <v>595</v>
      </c>
      <c r="B596" s="5">
        <f t="shared" si="28"/>
        <v>41.319444444444443</v>
      </c>
      <c r="C596" s="5">
        <f t="shared" si="29"/>
        <v>29.340277777777779</v>
      </c>
    </row>
    <row r="597" spans="1:3" x14ac:dyDescent="0.15">
      <c r="A597" s="5">
        <f t="shared" si="27"/>
        <v>596</v>
      </c>
      <c r="B597" s="5">
        <f t="shared" si="28"/>
        <v>41.388888888888886</v>
      </c>
      <c r="C597" s="5">
        <f t="shared" si="29"/>
        <v>29.305555555555557</v>
      </c>
    </row>
    <row r="598" spans="1:3" x14ac:dyDescent="0.15">
      <c r="A598" s="5">
        <f t="shared" si="27"/>
        <v>597</v>
      </c>
      <c r="B598" s="5">
        <f t="shared" si="28"/>
        <v>41.458333333333336</v>
      </c>
      <c r="C598" s="5">
        <f t="shared" si="29"/>
        <v>29.270833333333332</v>
      </c>
    </row>
    <row r="599" spans="1:3" x14ac:dyDescent="0.15">
      <c r="A599" s="5">
        <f t="shared" si="27"/>
        <v>598</v>
      </c>
      <c r="B599" s="5">
        <f t="shared" si="28"/>
        <v>41.527777777777779</v>
      </c>
      <c r="C599" s="5">
        <f t="shared" si="29"/>
        <v>29.236111111111111</v>
      </c>
    </row>
    <row r="600" spans="1:3" x14ac:dyDescent="0.15">
      <c r="A600" s="5">
        <f t="shared" si="27"/>
        <v>599</v>
      </c>
      <c r="B600" s="5">
        <f t="shared" si="28"/>
        <v>41.597222222222221</v>
      </c>
      <c r="C600" s="5">
        <f t="shared" si="29"/>
        <v>29.201388888888889</v>
      </c>
    </row>
    <row r="601" spans="1:3" x14ac:dyDescent="0.15">
      <c r="A601" s="5">
        <f t="shared" si="27"/>
        <v>600</v>
      </c>
      <c r="B601" s="5">
        <f t="shared" si="28"/>
        <v>41.666666666666664</v>
      </c>
      <c r="C601" s="5">
        <f t="shared" si="29"/>
        <v>29.166666666666668</v>
      </c>
    </row>
    <row r="602" spans="1:3" x14ac:dyDescent="0.15">
      <c r="A602" s="5">
        <f t="shared" si="27"/>
        <v>601</v>
      </c>
      <c r="B602" s="5">
        <f t="shared" si="28"/>
        <v>41.736111111111107</v>
      </c>
      <c r="C602" s="5">
        <f t="shared" si="29"/>
        <v>29.131944444444446</v>
      </c>
    </row>
    <row r="603" spans="1:3" x14ac:dyDescent="0.15">
      <c r="A603" s="5">
        <f t="shared" si="27"/>
        <v>602</v>
      </c>
      <c r="B603" s="5">
        <f t="shared" si="28"/>
        <v>41.805555555555557</v>
      </c>
      <c r="C603" s="5">
        <f t="shared" si="29"/>
        <v>29.097222222222221</v>
      </c>
    </row>
    <row r="604" spans="1:3" x14ac:dyDescent="0.15">
      <c r="A604" s="5">
        <f t="shared" si="27"/>
        <v>603</v>
      </c>
      <c r="B604" s="5">
        <f t="shared" si="28"/>
        <v>41.875</v>
      </c>
      <c r="C604" s="5">
        <f t="shared" si="29"/>
        <v>29.0625</v>
      </c>
    </row>
    <row r="605" spans="1:3" x14ac:dyDescent="0.15">
      <c r="A605" s="5">
        <f t="shared" si="27"/>
        <v>604</v>
      </c>
      <c r="B605" s="5">
        <f t="shared" si="28"/>
        <v>41.944444444444443</v>
      </c>
      <c r="C605" s="5">
        <f t="shared" si="29"/>
        <v>29.027777777777779</v>
      </c>
    </row>
    <row r="606" spans="1:3" x14ac:dyDescent="0.15">
      <c r="A606" s="5">
        <f t="shared" si="27"/>
        <v>605</v>
      </c>
      <c r="B606" s="5">
        <f t="shared" si="28"/>
        <v>42.013888888888886</v>
      </c>
      <c r="C606" s="5">
        <f t="shared" si="29"/>
        <v>28.993055555555557</v>
      </c>
    </row>
    <row r="607" spans="1:3" x14ac:dyDescent="0.15">
      <c r="A607" s="5">
        <f t="shared" si="27"/>
        <v>606</v>
      </c>
      <c r="B607" s="5">
        <f t="shared" si="28"/>
        <v>42.083333333333336</v>
      </c>
      <c r="C607" s="5">
        <f t="shared" si="29"/>
        <v>28.958333333333332</v>
      </c>
    </row>
    <row r="608" spans="1:3" x14ac:dyDescent="0.15">
      <c r="A608" s="5">
        <f t="shared" si="27"/>
        <v>607</v>
      </c>
      <c r="B608" s="5">
        <f t="shared" si="28"/>
        <v>42.152777777777779</v>
      </c>
      <c r="C608" s="5">
        <f t="shared" si="29"/>
        <v>28.923611111111111</v>
      </c>
    </row>
    <row r="609" spans="1:3" x14ac:dyDescent="0.15">
      <c r="A609" s="5">
        <f t="shared" si="27"/>
        <v>608</v>
      </c>
      <c r="B609" s="5">
        <f t="shared" si="28"/>
        <v>42.222222222222221</v>
      </c>
      <c r="C609" s="5">
        <f t="shared" si="29"/>
        <v>28.888888888888889</v>
      </c>
    </row>
    <row r="610" spans="1:3" x14ac:dyDescent="0.15">
      <c r="A610" s="5">
        <f t="shared" si="27"/>
        <v>609</v>
      </c>
      <c r="B610" s="5">
        <f t="shared" si="28"/>
        <v>42.291666666666664</v>
      </c>
      <c r="C610" s="5">
        <f t="shared" si="29"/>
        <v>28.854166666666668</v>
      </c>
    </row>
    <row r="611" spans="1:3" x14ac:dyDescent="0.15">
      <c r="A611" s="5">
        <f t="shared" si="27"/>
        <v>610</v>
      </c>
      <c r="B611" s="5">
        <f t="shared" si="28"/>
        <v>42.361111111111107</v>
      </c>
      <c r="C611" s="5">
        <f t="shared" si="29"/>
        <v>28.819444444444446</v>
      </c>
    </row>
    <row r="612" spans="1:3" x14ac:dyDescent="0.15">
      <c r="A612" s="5">
        <f t="shared" si="27"/>
        <v>611</v>
      </c>
      <c r="B612" s="5">
        <f t="shared" si="28"/>
        <v>42.430555555555557</v>
      </c>
      <c r="C612" s="5">
        <f t="shared" si="29"/>
        <v>28.784722222222221</v>
      </c>
    </row>
    <row r="613" spans="1:3" x14ac:dyDescent="0.15">
      <c r="A613" s="5">
        <f t="shared" si="27"/>
        <v>612</v>
      </c>
      <c r="B613" s="5">
        <f t="shared" si="28"/>
        <v>42.5</v>
      </c>
      <c r="C613" s="5">
        <f t="shared" si="29"/>
        <v>28.75</v>
      </c>
    </row>
    <row r="614" spans="1:3" x14ac:dyDescent="0.15">
      <c r="A614" s="5">
        <f t="shared" si="27"/>
        <v>613</v>
      </c>
      <c r="B614" s="5">
        <f t="shared" si="28"/>
        <v>42.569444444444443</v>
      </c>
      <c r="C614" s="5">
        <f t="shared" si="29"/>
        <v>28.715277777777779</v>
      </c>
    </row>
    <row r="615" spans="1:3" x14ac:dyDescent="0.15">
      <c r="A615" s="5">
        <f t="shared" si="27"/>
        <v>614</v>
      </c>
      <c r="B615" s="5">
        <f t="shared" si="28"/>
        <v>42.638888888888886</v>
      </c>
      <c r="C615" s="5">
        <f t="shared" si="29"/>
        <v>28.680555555555557</v>
      </c>
    </row>
    <row r="616" spans="1:3" x14ac:dyDescent="0.15">
      <c r="A616" s="5">
        <f t="shared" si="27"/>
        <v>615</v>
      </c>
      <c r="B616" s="5">
        <f t="shared" si="28"/>
        <v>42.708333333333336</v>
      </c>
      <c r="C616" s="5">
        <f t="shared" si="29"/>
        <v>28.645833333333332</v>
      </c>
    </row>
    <row r="617" spans="1:3" x14ac:dyDescent="0.15">
      <c r="A617" s="5">
        <f t="shared" si="27"/>
        <v>616</v>
      </c>
      <c r="B617" s="5">
        <f t="shared" si="28"/>
        <v>42.777777777777779</v>
      </c>
      <c r="C617" s="5">
        <f t="shared" si="29"/>
        <v>28.611111111111111</v>
      </c>
    </row>
    <row r="618" spans="1:3" x14ac:dyDescent="0.15">
      <c r="A618" s="5">
        <f t="shared" si="27"/>
        <v>617</v>
      </c>
      <c r="B618" s="5">
        <f t="shared" si="28"/>
        <v>42.847222222222221</v>
      </c>
      <c r="C618" s="5">
        <f t="shared" si="29"/>
        <v>28.576388888888889</v>
      </c>
    </row>
    <row r="619" spans="1:3" x14ac:dyDescent="0.15">
      <c r="A619" s="5">
        <f t="shared" si="27"/>
        <v>618</v>
      </c>
      <c r="B619" s="5">
        <f t="shared" si="28"/>
        <v>42.916666666666664</v>
      </c>
      <c r="C619" s="5">
        <f t="shared" si="29"/>
        <v>28.541666666666668</v>
      </c>
    </row>
    <row r="620" spans="1:3" x14ac:dyDescent="0.15">
      <c r="A620" s="5">
        <f t="shared" si="27"/>
        <v>619</v>
      </c>
      <c r="B620" s="5">
        <f t="shared" si="28"/>
        <v>42.986111111111107</v>
      </c>
      <c r="C620" s="5">
        <f t="shared" si="29"/>
        <v>28.506944444444446</v>
      </c>
    </row>
    <row r="621" spans="1:3" x14ac:dyDescent="0.15">
      <c r="A621" s="5">
        <f t="shared" si="27"/>
        <v>620</v>
      </c>
      <c r="B621" s="5">
        <f t="shared" si="28"/>
        <v>43.055555555555557</v>
      </c>
      <c r="C621" s="5">
        <f t="shared" si="29"/>
        <v>28.472222222222221</v>
      </c>
    </row>
    <row r="622" spans="1:3" x14ac:dyDescent="0.15">
      <c r="A622" s="5">
        <f t="shared" si="27"/>
        <v>621</v>
      </c>
      <c r="B622" s="5">
        <f t="shared" si="28"/>
        <v>43.125</v>
      </c>
      <c r="C622" s="5">
        <f t="shared" si="29"/>
        <v>28.4375</v>
      </c>
    </row>
    <row r="623" spans="1:3" x14ac:dyDescent="0.15">
      <c r="A623" s="5">
        <f t="shared" si="27"/>
        <v>622</v>
      </c>
      <c r="B623" s="5">
        <f t="shared" si="28"/>
        <v>43.194444444444443</v>
      </c>
      <c r="C623" s="5">
        <f t="shared" si="29"/>
        <v>28.402777777777779</v>
      </c>
    </row>
    <row r="624" spans="1:3" x14ac:dyDescent="0.15">
      <c r="A624" s="5">
        <f t="shared" si="27"/>
        <v>623</v>
      </c>
      <c r="B624" s="5">
        <f t="shared" si="28"/>
        <v>43.263888888888886</v>
      </c>
      <c r="C624" s="5">
        <f t="shared" si="29"/>
        <v>28.368055555555557</v>
      </c>
    </row>
    <row r="625" spans="1:3" x14ac:dyDescent="0.15">
      <c r="A625" s="5">
        <f t="shared" si="27"/>
        <v>624</v>
      </c>
      <c r="B625" s="5">
        <f t="shared" si="28"/>
        <v>43.333333333333336</v>
      </c>
      <c r="C625" s="5">
        <f t="shared" si="29"/>
        <v>28.333333333333332</v>
      </c>
    </row>
    <row r="626" spans="1:3" x14ac:dyDescent="0.15">
      <c r="A626" s="5">
        <f t="shared" si="27"/>
        <v>625</v>
      </c>
      <c r="B626" s="5">
        <f t="shared" si="28"/>
        <v>43.402777777777779</v>
      </c>
      <c r="C626" s="5">
        <f t="shared" si="29"/>
        <v>28.298611111111111</v>
      </c>
    </row>
    <row r="627" spans="1:3" x14ac:dyDescent="0.15">
      <c r="A627" s="5">
        <f t="shared" si="27"/>
        <v>626</v>
      </c>
      <c r="B627" s="5">
        <f t="shared" si="28"/>
        <v>43.472222222222221</v>
      </c>
      <c r="C627" s="5">
        <f t="shared" si="29"/>
        <v>28.263888888888889</v>
      </c>
    </row>
    <row r="628" spans="1:3" x14ac:dyDescent="0.15">
      <c r="A628" s="5">
        <f t="shared" si="27"/>
        <v>627</v>
      </c>
      <c r="B628" s="5">
        <f t="shared" si="28"/>
        <v>43.541666666666664</v>
      </c>
      <c r="C628" s="5">
        <f t="shared" si="29"/>
        <v>28.229166666666668</v>
      </c>
    </row>
    <row r="629" spans="1:3" x14ac:dyDescent="0.15">
      <c r="A629" s="5">
        <f t="shared" si="27"/>
        <v>628</v>
      </c>
      <c r="B629" s="5">
        <f t="shared" si="28"/>
        <v>43.611111111111107</v>
      </c>
      <c r="C629" s="5">
        <f t="shared" si="29"/>
        <v>28.194444444444446</v>
      </c>
    </row>
    <row r="630" spans="1:3" x14ac:dyDescent="0.15">
      <c r="A630" s="5">
        <f t="shared" si="27"/>
        <v>629</v>
      </c>
      <c r="B630" s="5">
        <f t="shared" si="28"/>
        <v>43.680555555555557</v>
      </c>
      <c r="C630" s="5">
        <f t="shared" si="29"/>
        <v>28.159722222222221</v>
      </c>
    </row>
    <row r="631" spans="1:3" x14ac:dyDescent="0.15">
      <c r="A631" s="5">
        <f t="shared" si="27"/>
        <v>630</v>
      </c>
      <c r="B631" s="5">
        <f t="shared" si="28"/>
        <v>43.75</v>
      </c>
      <c r="C631" s="5">
        <f t="shared" si="29"/>
        <v>28.125</v>
      </c>
    </row>
    <row r="632" spans="1:3" x14ac:dyDescent="0.15">
      <c r="A632" s="5">
        <f t="shared" si="27"/>
        <v>631</v>
      </c>
      <c r="B632" s="5">
        <f t="shared" si="28"/>
        <v>43.819444444444443</v>
      </c>
      <c r="C632" s="5">
        <f t="shared" si="29"/>
        <v>28.090277777777779</v>
      </c>
    </row>
    <row r="633" spans="1:3" x14ac:dyDescent="0.15">
      <c r="A633" s="5">
        <f t="shared" si="27"/>
        <v>632</v>
      </c>
      <c r="B633" s="5">
        <f t="shared" si="28"/>
        <v>43.888888888888886</v>
      </c>
      <c r="C633" s="5">
        <f t="shared" si="29"/>
        <v>28.055555555555557</v>
      </c>
    </row>
    <row r="634" spans="1:3" x14ac:dyDescent="0.15">
      <c r="A634" s="5">
        <f t="shared" si="27"/>
        <v>633</v>
      </c>
      <c r="B634" s="5">
        <f t="shared" si="28"/>
        <v>43.958333333333336</v>
      </c>
      <c r="C634" s="5">
        <f t="shared" si="29"/>
        <v>28.020833333333332</v>
      </c>
    </row>
    <row r="635" spans="1:3" x14ac:dyDescent="0.15">
      <c r="A635" s="5">
        <f t="shared" si="27"/>
        <v>634</v>
      </c>
      <c r="B635" s="5">
        <f t="shared" si="28"/>
        <v>44.027777777777779</v>
      </c>
      <c r="C635" s="5">
        <f t="shared" si="29"/>
        <v>27.986111111111111</v>
      </c>
    </row>
    <row r="636" spans="1:3" x14ac:dyDescent="0.15">
      <c r="A636" s="5">
        <f t="shared" si="27"/>
        <v>635</v>
      </c>
      <c r="B636" s="5">
        <f t="shared" si="28"/>
        <v>44.097222222222221</v>
      </c>
      <c r="C636" s="5">
        <f t="shared" si="29"/>
        <v>27.951388888888889</v>
      </c>
    </row>
    <row r="637" spans="1:3" x14ac:dyDescent="0.15">
      <c r="A637" s="5">
        <f t="shared" si="27"/>
        <v>636</v>
      </c>
      <c r="B637" s="5">
        <f t="shared" si="28"/>
        <v>44.166666666666664</v>
      </c>
      <c r="C637" s="5">
        <f t="shared" si="29"/>
        <v>27.916666666666668</v>
      </c>
    </row>
    <row r="638" spans="1:3" x14ac:dyDescent="0.15">
      <c r="A638" s="5">
        <f t="shared" si="27"/>
        <v>637</v>
      </c>
      <c r="B638" s="5">
        <f t="shared" si="28"/>
        <v>44.236111111111107</v>
      </c>
      <c r="C638" s="5">
        <f t="shared" si="29"/>
        <v>27.881944444444446</v>
      </c>
    </row>
    <row r="639" spans="1:3" x14ac:dyDescent="0.15">
      <c r="A639" s="5">
        <f t="shared" si="27"/>
        <v>638</v>
      </c>
      <c r="B639" s="5">
        <f t="shared" si="28"/>
        <v>44.305555555555557</v>
      </c>
      <c r="C639" s="5">
        <f t="shared" si="29"/>
        <v>27.847222222222221</v>
      </c>
    </row>
    <row r="640" spans="1:3" x14ac:dyDescent="0.15">
      <c r="A640" s="5">
        <f t="shared" si="27"/>
        <v>639</v>
      </c>
      <c r="B640" s="5">
        <f t="shared" si="28"/>
        <v>44.375</v>
      </c>
      <c r="C640" s="5">
        <f t="shared" si="29"/>
        <v>27.8125</v>
      </c>
    </row>
    <row r="641" spans="1:3" x14ac:dyDescent="0.15">
      <c r="A641" s="5">
        <f t="shared" si="27"/>
        <v>640</v>
      </c>
      <c r="B641" s="5">
        <f t="shared" si="28"/>
        <v>44.444444444444443</v>
      </c>
      <c r="C641" s="5">
        <f t="shared" si="29"/>
        <v>27.777777777777779</v>
      </c>
    </row>
    <row r="642" spans="1:3" x14ac:dyDescent="0.15">
      <c r="A642" s="5">
        <f t="shared" ref="A642:A705" si="30">ROW()-1</f>
        <v>641</v>
      </c>
      <c r="B642" s="5">
        <f t="shared" ref="B642:B705" si="31">A642/vw_1</f>
        <v>44.513888888888886</v>
      </c>
      <c r="C642" s="5">
        <f t="shared" ref="C642:C705" si="32">(100-B642) * 0.5</f>
        <v>27.743055555555557</v>
      </c>
    </row>
    <row r="643" spans="1:3" x14ac:dyDescent="0.15">
      <c r="A643" s="5">
        <f t="shared" si="30"/>
        <v>642</v>
      </c>
      <c r="B643" s="5">
        <f t="shared" si="31"/>
        <v>44.583333333333336</v>
      </c>
      <c r="C643" s="5">
        <f t="shared" si="32"/>
        <v>27.708333333333332</v>
      </c>
    </row>
    <row r="644" spans="1:3" x14ac:dyDescent="0.15">
      <c r="A644" s="5">
        <f t="shared" si="30"/>
        <v>643</v>
      </c>
      <c r="B644" s="5">
        <f t="shared" si="31"/>
        <v>44.652777777777779</v>
      </c>
      <c r="C644" s="5">
        <f t="shared" si="32"/>
        <v>27.673611111111111</v>
      </c>
    </row>
    <row r="645" spans="1:3" x14ac:dyDescent="0.15">
      <c r="A645" s="5">
        <f t="shared" si="30"/>
        <v>644</v>
      </c>
      <c r="B645" s="5">
        <f t="shared" si="31"/>
        <v>44.722222222222221</v>
      </c>
      <c r="C645" s="5">
        <f t="shared" si="32"/>
        <v>27.638888888888889</v>
      </c>
    </row>
    <row r="646" spans="1:3" x14ac:dyDescent="0.15">
      <c r="A646" s="5">
        <f t="shared" si="30"/>
        <v>645</v>
      </c>
      <c r="B646" s="5">
        <f t="shared" si="31"/>
        <v>44.791666666666664</v>
      </c>
      <c r="C646" s="5">
        <f t="shared" si="32"/>
        <v>27.604166666666668</v>
      </c>
    </row>
    <row r="647" spans="1:3" x14ac:dyDescent="0.15">
      <c r="A647" s="5">
        <f t="shared" si="30"/>
        <v>646</v>
      </c>
      <c r="B647" s="5">
        <f t="shared" si="31"/>
        <v>44.861111111111107</v>
      </c>
      <c r="C647" s="5">
        <f t="shared" si="32"/>
        <v>27.569444444444446</v>
      </c>
    </row>
    <row r="648" spans="1:3" x14ac:dyDescent="0.15">
      <c r="A648" s="5">
        <f t="shared" si="30"/>
        <v>647</v>
      </c>
      <c r="B648" s="5">
        <f t="shared" si="31"/>
        <v>44.930555555555557</v>
      </c>
      <c r="C648" s="5">
        <f t="shared" si="32"/>
        <v>27.534722222222221</v>
      </c>
    </row>
    <row r="649" spans="1:3" x14ac:dyDescent="0.15">
      <c r="A649" s="5">
        <f t="shared" si="30"/>
        <v>648</v>
      </c>
      <c r="B649" s="5">
        <f t="shared" si="31"/>
        <v>45</v>
      </c>
      <c r="C649" s="5">
        <f t="shared" si="32"/>
        <v>27.5</v>
      </c>
    </row>
    <row r="650" spans="1:3" x14ac:dyDescent="0.15">
      <c r="A650" s="5">
        <f t="shared" si="30"/>
        <v>649</v>
      </c>
      <c r="B650" s="5">
        <f t="shared" si="31"/>
        <v>45.069444444444443</v>
      </c>
      <c r="C650" s="5">
        <f t="shared" si="32"/>
        <v>27.465277777777779</v>
      </c>
    </row>
    <row r="651" spans="1:3" x14ac:dyDescent="0.15">
      <c r="A651" s="5">
        <f t="shared" si="30"/>
        <v>650</v>
      </c>
      <c r="B651" s="5">
        <f t="shared" si="31"/>
        <v>45.138888888888886</v>
      </c>
      <c r="C651" s="5">
        <f t="shared" si="32"/>
        <v>27.430555555555557</v>
      </c>
    </row>
    <row r="652" spans="1:3" x14ac:dyDescent="0.15">
      <c r="A652" s="5">
        <f t="shared" si="30"/>
        <v>651</v>
      </c>
      <c r="B652" s="5">
        <f t="shared" si="31"/>
        <v>45.208333333333336</v>
      </c>
      <c r="C652" s="5">
        <f t="shared" si="32"/>
        <v>27.395833333333332</v>
      </c>
    </row>
    <row r="653" spans="1:3" x14ac:dyDescent="0.15">
      <c r="A653" s="5">
        <f t="shared" si="30"/>
        <v>652</v>
      </c>
      <c r="B653" s="5">
        <f t="shared" si="31"/>
        <v>45.277777777777779</v>
      </c>
      <c r="C653" s="5">
        <f t="shared" si="32"/>
        <v>27.361111111111111</v>
      </c>
    </row>
    <row r="654" spans="1:3" x14ac:dyDescent="0.15">
      <c r="A654" s="5">
        <f t="shared" si="30"/>
        <v>653</v>
      </c>
      <c r="B654" s="5">
        <f t="shared" si="31"/>
        <v>45.347222222222221</v>
      </c>
      <c r="C654" s="5">
        <f t="shared" si="32"/>
        <v>27.326388888888889</v>
      </c>
    </row>
    <row r="655" spans="1:3" x14ac:dyDescent="0.15">
      <c r="A655" s="5">
        <f t="shared" si="30"/>
        <v>654</v>
      </c>
      <c r="B655" s="5">
        <f t="shared" si="31"/>
        <v>45.416666666666664</v>
      </c>
      <c r="C655" s="5">
        <f t="shared" si="32"/>
        <v>27.291666666666668</v>
      </c>
    </row>
    <row r="656" spans="1:3" x14ac:dyDescent="0.15">
      <c r="A656" s="5">
        <f t="shared" si="30"/>
        <v>655</v>
      </c>
      <c r="B656" s="5">
        <f t="shared" si="31"/>
        <v>45.486111111111107</v>
      </c>
      <c r="C656" s="5">
        <f t="shared" si="32"/>
        <v>27.256944444444446</v>
      </c>
    </row>
    <row r="657" spans="1:3" x14ac:dyDescent="0.15">
      <c r="A657" s="5">
        <f t="shared" si="30"/>
        <v>656</v>
      </c>
      <c r="B657" s="5">
        <f t="shared" si="31"/>
        <v>45.555555555555557</v>
      </c>
      <c r="C657" s="5">
        <f t="shared" si="32"/>
        <v>27.222222222222221</v>
      </c>
    </row>
    <row r="658" spans="1:3" x14ac:dyDescent="0.15">
      <c r="A658" s="5">
        <f t="shared" si="30"/>
        <v>657</v>
      </c>
      <c r="B658" s="5">
        <f t="shared" si="31"/>
        <v>45.625</v>
      </c>
      <c r="C658" s="5">
        <f t="shared" si="32"/>
        <v>27.1875</v>
      </c>
    </row>
    <row r="659" spans="1:3" x14ac:dyDescent="0.15">
      <c r="A659" s="5">
        <f t="shared" si="30"/>
        <v>658</v>
      </c>
      <c r="B659" s="5">
        <f t="shared" si="31"/>
        <v>45.694444444444443</v>
      </c>
      <c r="C659" s="5">
        <f t="shared" si="32"/>
        <v>27.152777777777779</v>
      </c>
    </row>
    <row r="660" spans="1:3" x14ac:dyDescent="0.15">
      <c r="A660" s="5">
        <f t="shared" si="30"/>
        <v>659</v>
      </c>
      <c r="B660" s="5">
        <f t="shared" si="31"/>
        <v>45.763888888888886</v>
      </c>
      <c r="C660" s="5">
        <f t="shared" si="32"/>
        <v>27.118055555555557</v>
      </c>
    </row>
    <row r="661" spans="1:3" x14ac:dyDescent="0.15">
      <c r="A661" s="5">
        <f t="shared" si="30"/>
        <v>660</v>
      </c>
      <c r="B661" s="5">
        <f t="shared" si="31"/>
        <v>45.833333333333336</v>
      </c>
      <c r="C661" s="5">
        <f t="shared" si="32"/>
        <v>27.083333333333332</v>
      </c>
    </row>
    <row r="662" spans="1:3" x14ac:dyDescent="0.15">
      <c r="A662" s="5">
        <f t="shared" si="30"/>
        <v>661</v>
      </c>
      <c r="B662" s="5">
        <f t="shared" si="31"/>
        <v>45.902777777777779</v>
      </c>
      <c r="C662" s="5">
        <f t="shared" si="32"/>
        <v>27.048611111111111</v>
      </c>
    </row>
    <row r="663" spans="1:3" x14ac:dyDescent="0.15">
      <c r="A663" s="5">
        <f t="shared" si="30"/>
        <v>662</v>
      </c>
      <c r="B663" s="5">
        <f t="shared" si="31"/>
        <v>45.972222222222221</v>
      </c>
      <c r="C663" s="5">
        <f t="shared" si="32"/>
        <v>27.013888888888889</v>
      </c>
    </row>
    <row r="664" spans="1:3" x14ac:dyDescent="0.15">
      <c r="A664" s="5">
        <f t="shared" si="30"/>
        <v>663</v>
      </c>
      <c r="B664" s="5">
        <f t="shared" si="31"/>
        <v>46.041666666666664</v>
      </c>
      <c r="C664" s="5">
        <f t="shared" si="32"/>
        <v>26.979166666666668</v>
      </c>
    </row>
    <row r="665" spans="1:3" x14ac:dyDescent="0.15">
      <c r="A665" s="5">
        <f t="shared" si="30"/>
        <v>664</v>
      </c>
      <c r="B665" s="5">
        <f t="shared" si="31"/>
        <v>46.111111111111107</v>
      </c>
      <c r="C665" s="5">
        <f t="shared" si="32"/>
        <v>26.944444444444446</v>
      </c>
    </row>
    <row r="666" spans="1:3" x14ac:dyDescent="0.15">
      <c r="A666" s="5">
        <f t="shared" si="30"/>
        <v>665</v>
      </c>
      <c r="B666" s="5">
        <f t="shared" si="31"/>
        <v>46.180555555555557</v>
      </c>
      <c r="C666" s="5">
        <f t="shared" si="32"/>
        <v>26.909722222222221</v>
      </c>
    </row>
    <row r="667" spans="1:3" x14ac:dyDescent="0.15">
      <c r="A667" s="5">
        <f t="shared" si="30"/>
        <v>666</v>
      </c>
      <c r="B667" s="5">
        <f t="shared" si="31"/>
        <v>46.25</v>
      </c>
      <c r="C667" s="5">
        <f t="shared" si="32"/>
        <v>26.875</v>
      </c>
    </row>
    <row r="668" spans="1:3" x14ac:dyDescent="0.15">
      <c r="A668" s="5">
        <f t="shared" si="30"/>
        <v>667</v>
      </c>
      <c r="B668" s="5">
        <f t="shared" si="31"/>
        <v>46.319444444444443</v>
      </c>
      <c r="C668" s="5">
        <f t="shared" si="32"/>
        <v>26.840277777777779</v>
      </c>
    </row>
    <row r="669" spans="1:3" x14ac:dyDescent="0.15">
      <c r="A669" s="5">
        <f t="shared" si="30"/>
        <v>668</v>
      </c>
      <c r="B669" s="5">
        <f t="shared" si="31"/>
        <v>46.388888888888886</v>
      </c>
      <c r="C669" s="5">
        <f t="shared" si="32"/>
        <v>26.805555555555557</v>
      </c>
    </row>
    <row r="670" spans="1:3" x14ac:dyDescent="0.15">
      <c r="A670" s="5">
        <f t="shared" si="30"/>
        <v>669</v>
      </c>
      <c r="B670" s="5">
        <f t="shared" si="31"/>
        <v>46.458333333333336</v>
      </c>
      <c r="C670" s="5">
        <f t="shared" si="32"/>
        <v>26.770833333333332</v>
      </c>
    </row>
    <row r="671" spans="1:3" x14ac:dyDescent="0.15">
      <c r="A671" s="5">
        <f t="shared" si="30"/>
        <v>670</v>
      </c>
      <c r="B671" s="5">
        <f t="shared" si="31"/>
        <v>46.527777777777779</v>
      </c>
      <c r="C671" s="5">
        <f t="shared" si="32"/>
        <v>26.736111111111111</v>
      </c>
    </row>
    <row r="672" spans="1:3" x14ac:dyDescent="0.15">
      <c r="A672" s="5">
        <f t="shared" si="30"/>
        <v>671</v>
      </c>
      <c r="B672" s="5">
        <f t="shared" si="31"/>
        <v>46.597222222222221</v>
      </c>
      <c r="C672" s="5">
        <f t="shared" si="32"/>
        <v>26.701388888888889</v>
      </c>
    </row>
    <row r="673" spans="1:3" x14ac:dyDescent="0.15">
      <c r="A673" s="5">
        <f t="shared" si="30"/>
        <v>672</v>
      </c>
      <c r="B673" s="5">
        <f t="shared" si="31"/>
        <v>46.666666666666664</v>
      </c>
      <c r="C673" s="5">
        <f t="shared" si="32"/>
        <v>26.666666666666668</v>
      </c>
    </row>
    <row r="674" spans="1:3" x14ac:dyDescent="0.15">
      <c r="A674" s="5">
        <f t="shared" si="30"/>
        <v>673</v>
      </c>
      <c r="B674" s="5">
        <f t="shared" si="31"/>
        <v>46.736111111111107</v>
      </c>
      <c r="C674" s="5">
        <f t="shared" si="32"/>
        <v>26.631944444444446</v>
      </c>
    </row>
    <row r="675" spans="1:3" x14ac:dyDescent="0.15">
      <c r="A675" s="5">
        <f t="shared" si="30"/>
        <v>674</v>
      </c>
      <c r="B675" s="5">
        <f t="shared" si="31"/>
        <v>46.805555555555557</v>
      </c>
      <c r="C675" s="5">
        <f t="shared" si="32"/>
        <v>26.597222222222221</v>
      </c>
    </row>
    <row r="676" spans="1:3" x14ac:dyDescent="0.15">
      <c r="A676" s="5">
        <f t="shared" si="30"/>
        <v>675</v>
      </c>
      <c r="B676" s="5">
        <f t="shared" si="31"/>
        <v>46.875</v>
      </c>
      <c r="C676" s="5">
        <f t="shared" si="32"/>
        <v>26.5625</v>
      </c>
    </row>
    <row r="677" spans="1:3" x14ac:dyDescent="0.15">
      <c r="A677" s="5">
        <f t="shared" si="30"/>
        <v>676</v>
      </c>
      <c r="B677" s="5">
        <f t="shared" si="31"/>
        <v>46.944444444444443</v>
      </c>
      <c r="C677" s="5">
        <f t="shared" si="32"/>
        <v>26.527777777777779</v>
      </c>
    </row>
    <row r="678" spans="1:3" x14ac:dyDescent="0.15">
      <c r="A678" s="5">
        <f t="shared" si="30"/>
        <v>677</v>
      </c>
      <c r="B678" s="5">
        <f t="shared" si="31"/>
        <v>47.013888888888886</v>
      </c>
      <c r="C678" s="5">
        <f t="shared" si="32"/>
        <v>26.493055555555557</v>
      </c>
    </row>
    <row r="679" spans="1:3" x14ac:dyDescent="0.15">
      <c r="A679" s="5">
        <f t="shared" si="30"/>
        <v>678</v>
      </c>
      <c r="B679" s="5">
        <f t="shared" si="31"/>
        <v>47.083333333333336</v>
      </c>
      <c r="C679" s="5">
        <f t="shared" si="32"/>
        <v>26.458333333333332</v>
      </c>
    </row>
    <row r="680" spans="1:3" x14ac:dyDescent="0.15">
      <c r="A680" s="5">
        <f t="shared" si="30"/>
        <v>679</v>
      </c>
      <c r="B680" s="5">
        <f t="shared" si="31"/>
        <v>47.152777777777779</v>
      </c>
      <c r="C680" s="5">
        <f t="shared" si="32"/>
        <v>26.423611111111111</v>
      </c>
    </row>
    <row r="681" spans="1:3" x14ac:dyDescent="0.15">
      <c r="A681" s="5">
        <f t="shared" si="30"/>
        <v>680</v>
      </c>
      <c r="B681" s="5">
        <f t="shared" si="31"/>
        <v>47.222222222222221</v>
      </c>
      <c r="C681" s="5">
        <f t="shared" si="32"/>
        <v>26.388888888888889</v>
      </c>
    </row>
    <row r="682" spans="1:3" x14ac:dyDescent="0.15">
      <c r="A682" s="5">
        <f t="shared" si="30"/>
        <v>681</v>
      </c>
      <c r="B682" s="5">
        <f t="shared" si="31"/>
        <v>47.291666666666664</v>
      </c>
      <c r="C682" s="5">
        <f t="shared" si="32"/>
        <v>26.354166666666668</v>
      </c>
    </row>
    <row r="683" spans="1:3" x14ac:dyDescent="0.15">
      <c r="A683" s="5">
        <f t="shared" si="30"/>
        <v>682</v>
      </c>
      <c r="B683" s="5">
        <f t="shared" si="31"/>
        <v>47.361111111111107</v>
      </c>
      <c r="C683" s="5">
        <f t="shared" si="32"/>
        <v>26.319444444444446</v>
      </c>
    </row>
    <row r="684" spans="1:3" x14ac:dyDescent="0.15">
      <c r="A684" s="5">
        <f t="shared" si="30"/>
        <v>683</v>
      </c>
      <c r="B684" s="5">
        <f t="shared" si="31"/>
        <v>47.430555555555557</v>
      </c>
      <c r="C684" s="5">
        <f t="shared" si="32"/>
        <v>26.284722222222221</v>
      </c>
    </row>
    <row r="685" spans="1:3" x14ac:dyDescent="0.15">
      <c r="A685" s="5">
        <f t="shared" si="30"/>
        <v>684</v>
      </c>
      <c r="B685" s="5">
        <f t="shared" si="31"/>
        <v>47.5</v>
      </c>
      <c r="C685" s="5">
        <f t="shared" si="32"/>
        <v>26.25</v>
      </c>
    </row>
    <row r="686" spans="1:3" x14ac:dyDescent="0.15">
      <c r="A686" s="5">
        <f t="shared" si="30"/>
        <v>685</v>
      </c>
      <c r="B686" s="5">
        <f t="shared" si="31"/>
        <v>47.569444444444443</v>
      </c>
      <c r="C686" s="5">
        <f t="shared" si="32"/>
        <v>26.215277777777779</v>
      </c>
    </row>
    <row r="687" spans="1:3" x14ac:dyDescent="0.15">
      <c r="A687" s="5">
        <f t="shared" si="30"/>
        <v>686</v>
      </c>
      <c r="B687" s="5">
        <f t="shared" si="31"/>
        <v>47.638888888888886</v>
      </c>
      <c r="C687" s="5">
        <f t="shared" si="32"/>
        <v>26.180555555555557</v>
      </c>
    </row>
    <row r="688" spans="1:3" x14ac:dyDescent="0.15">
      <c r="A688" s="5">
        <f t="shared" si="30"/>
        <v>687</v>
      </c>
      <c r="B688" s="5">
        <f t="shared" si="31"/>
        <v>47.708333333333336</v>
      </c>
      <c r="C688" s="5">
        <f t="shared" si="32"/>
        <v>26.145833333333332</v>
      </c>
    </row>
    <row r="689" spans="1:3" x14ac:dyDescent="0.15">
      <c r="A689" s="5">
        <f t="shared" si="30"/>
        <v>688</v>
      </c>
      <c r="B689" s="5">
        <f t="shared" si="31"/>
        <v>47.777777777777779</v>
      </c>
      <c r="C689" s="5">
        <f t="shared" si="32"/>
        <v>26.111111111111111</v>
      </c>
    </row>
    <row r="690" spans="1:3" x14ac:dyDescent="0.15">
      <c r="A690" s="5">
        <f t="shared" si="30"/>
        <v>689</v>
      </c>
      <c r="B690" s="5">
        <f t="shared" si="31"/>
        <v>47.847222222222221</v>
      </c>
      <c r="C690" s="5">
        <f t="shared" si="32"/>
        <v>26.076388888888889</v>
      </c>
    </row>
    <row r="691" spans="1:3" x14ac:dyDescent="0.15">
      <c r="A691" s="5">
        <f t="shared" si="30"/>
        <v>690</v>
      </c>
      <c r="B691" s="5">
        <f t="shared" si="31"/>
        <v>47.916666666666664</v>
      </c>
      <c r="C691" s="5">
        <f t="shared" si="32"/>
        <v>26.041666666666668</v>
      </c>
    </row>
    <row r="692" spans="1:3" x14ac:dyDescent="0.15">
      <c r="A692" s="5">
        <f t="shared" si="30"/>
        <v>691</v>
      </c>
      <c r="B692" s="5">
        <f t="shared" si="31"/>
        <v>47.986111111111107</v>
      </c>
      <c r="C692" s="5">
        <f t="shared" si="32"/>
        <v>26.006944444444446</v>
      </c>
    </row>
    <row r="693" spans="1:3" x14ac:dyDescent="0.15">
      <c r="A693" s="5">
        <f t="shared" si="30"/>
        <v>692</v>
      </c>
      <c r="B693" s="5">
        <f t="shared" si="31"/>
        <v>48.055555555555557</v>
      </c>
      <c r="C693" s="5">
        <f t="shared" si="32"/>
        <v>25.972222222222221</v>
      </c>
    </row>
    <row r="694" spans="1:3" x14ac:dyDescent="0.15">
      <c r="A694" s="5">
        <f t="shared" si="30"/>
        <v>693</v>
      </c>
      <c r="B694" s="5">
        <f t="shared" si="31"/>
        <v>48.125</v>
      </c>
      <c r="C694" s="5">
        <f t="shared" si="32"/>
        <v>25.9375</v>
      </c>
    </row>
    <row r="695" spans="1:3" x14ac:dyDescent="0.15">
      <c r="A695" s="5">
        <f t="shared" si="30"/>
        <v>694</v>
      </c>
      <c r="B695" s="5">
        <f t="shared" si="31"/>
        <v>48.194444444444443</v>
      </c>
      <c r="C695" s="5">
        <f t="shared" si="32"/>
        <v>25.902777777777779</v>
      </c>
    </row>
    <row r="696" spans="1:3" x14ac:dyDescent="0.15">
      <c r="A696" s="5">
        <f t="shared" si="30"/>
        <v>695</v>
      </c>
      <c r="B696" s="5">
        <f t="shared" si="31"/>
        <v>48.263888888888886</v>
      </c>
      <c r="C696" s="5">
        <f t="shared" si="32"/>
        <v>25.868055555555557</v>
      </c>
    </row>
    <row r="697" spans="1:3" x14ac:dyDescent="0.15">
      <c r="A697" s="5">
        <f t="shared" si="30"/>
        <v>696</v>
      </c>
      <c r="B697" s="5">
        <f t="shared" si="31"/>
        <v>48.333333333333329</v>
      </c>
      <c r="C697" s="5">
        <f t="shared" si="32"/>
        <v>25.833333333333336</v>
      </c>
    </row>
    <row r="698" spans="1:3" x14ac:dyDescent="0.15">
      <c r="A698" s="5">
        <f t="shared" si="30"/>
        <v>697</v>
      </c>
      <c r="B698" s="5">
        <f t="shared" si="31"/>
        <v>48.402777777777779</v>
      </c>
      <c r="C698" s="5">
        <f t="shared" si="32"/>
        <v>25.798611111111111</v>
      </c>
    </row>
    <row r="699" spans="1:3" x14ac:dyDescent="0.15">
      <c r="A699" s="5">
        <f t="shared" si="30"/>
        <v>698</v>
      </c>
      <c r="B699" s="5">
        <f t="shared" si="31"/>
        <v>48.472222222222221</v>
      </c>
      <c r="C699" s="5">
        <f t="shared" si="32"/>
        <v>25.763888888888889</v>
      </c>
    </row>
    <row r="700" spans="1:3" x14ac:dyDescent="0.15">
      <c r="A700" s="5">
        <f t="shared" si="30"/>
        <v>699</v>
      </c>
      <c r="B700" s="5">
        <f t="shared" si="31"/>
        <v>48.541666666666664</v>
      </c>
      <c r="C700" s="5">
        <f t="shared" si="32"/>
        <v>25.729166666666668</v>
      </c>
    </row>
    <row r="701" spans="1:3" x14ac:dyDescent="0.15">
      <c r="A701" s="5">
        <f t="shared" si="30"/>
        <v>700</v>
      </c>
      <c r="B701" s="5">
        <f t="shared" si="31"/>
        <v>48.611111111111107</v>
      </c>
      <c r="C701" s="5">
        <f t="shared" si="32"/>
        <v>25.694444444444446</v>
      </c>
    </row>
    <row r="702" spans="1:3" x14ac:dyDescent="0.15">
      <c r="A702" s="5">
        <f t="shared" si="30"/>
        <v>701</v>
      </c>
      <c r="B702" s="5">
        <f t="shared" si="31"/>
        <v>48.680555555555557</v>
      </c>
      <c r="C702" s="5">
        <f t="shared" si="32"/>
        <v>25.659722222222221</v>
      </c>
    </row>
    <row r="703" spans="1:3" x14ac:dyDescent="0.15">
      <c r="A703" s="5">
        <f t="shared" si="30"/>
        <v>702</v>
      </c>
      <c r="B703" s="5">
        <f t="shared" si="31"/>
        <v>48.75</v>
      </c>
      <c r="C703" s="5">
        <f t="shared" si="32"/>
        <v>25.625</v>
      </c>
    </row>
    <row r="704" spans="1:3" x14ac:dyDescent="0.15">
      <c r="A704" s="5">
        <f t="shared" si="30"/>
        <v>703</v>
      </c>
      <c r="B704" s="5">
        <f t="shared" si="31"/>
        <v>48.819444444444443</v>
      </c>
      <c r="C704" s="5">
        <f t="shared" si="32"/>
        <v>25.590277777777779</v>
      </c>
    </row>
    <row r="705" spans="1:3" x14ac:dyDescent="0.15">
      <c r="A705" s="5">
        <f t="shared" si="30"/>
        <v>704</v>
      </c>
      <c r="B705" s="5">
        <f t="shared" si="31"/>
        <v>48.888888888888886</v>
      </c>
      <c r="C705" s="5">
        <f t="shared" si="32"/>
        <v>25.555555555555557</v>
      </c>
    </row>
    <row r="706" spans="1:3" x14ac:dyDescent="0.15">
      <c r="A706" s="5">
        <f t="shared" ref="A706:A769" si="33">ROW()-1</f>
        <v>705</v>
      </c>
      <c r="B706" s="5">
        <f t="shared" ref="B706:B769" si="34">A706/vw_1</f>
        <v>48.958333333333329</v>
      </c>
      <c r="C706" s="5">
        <f t="shared" ref="C706:C769" si="35">(100-B706) * 0.5</f>
        <v>25.520833333333336</v>
      </c>
    </row>
    <row r="707" spans="1:3" x14ac:dyDescent="0.15">
      <c r="A707" s="5">
        <f t="shared" si="33"/>
        <v>706</v>
      </c>
      <c r="B707" s="5">
        <f t="shared" si="34"/>
        <v>49.027777777777779</v>
      </c>
      <c r="C707" s="5">
        <f t="shared" si="35"/>
        <v>25.486111111111111</v>
      </c>
    </row>
    <row r="708" spans="1:3" x14ac:dyDescent="0.15">
      <c r="A708" s="5">
        <f t="shared" si="33"/>
        <v>707</v>
      </c>
      <c r="B708" s="5">
        <f t="shared" si="34"/>
        <v>49.097222222222221</v>
      </c>
      <c r="C708" s="5">
        <f t="shared" si="35"/>
        <v>25.451388888888889</v>
      </c>
    </row>
    <row r="709" spans="1:3" x14ac:dyDescent="0.15">
      <c r="A709" s="5">
        <f t="shared" si="33"/>
        <v>708</v>
      </c>
      <c r="B709" s="5">
        <f t="shared" si="34"/>
        <v>49.166666666666664</v>
      </c>
      <c r="C709" s="5">
        <f t="shared" si="35"/>
        <v>25.416666666666668</v>
      </c>
    </row>
    <row r="710" spans="1:3" x14ac:dyDescent="0.15">
      <c r="A710" s="5">
        <f t="shared" si="33"/>
        <v>709</v>
      </c>
      <c r="B710" s="5">
        <f t="shared" si="34"/>
        <v>49.236111111111107</v>
      </c>
      <c r="C710" s="5">
        <f t="shared" si="35"/>
        <v>25.381944444444446</v>
      </c>
    </row>
    <row r="711" spans="1:3" x14ac:dyDescent="0.15">
      <c r="A711" s="5">
        <f t="shared" si="33"/>
        <v>710</v>
      </c>
      <c r="B711" s="5">
        <f t="shared" si="34"/>
        <v>49.305555555555557</v>
      </c>
      <c r="C711" s="5">
        <f t="shared" si="35"/>
        <v>25.347222222222221</v>
      </c>
    </row>
    <row r="712" spans="1:3" x14ac:dyDescent="0.15">
      <c r="A712" s="5">
        <f t="shared" si="33"/>
        <v>711</v>
      </c>
      <c r="B712" s="5">
        <f t="shared" si="34"/>
        <v>49.375</v>
      </c>
      <c r="C712" s="5">
        <f t="shared" si="35"/>
        <v>25.3125</v>
      </c>
    </row>
    <row r="713" spans="1:3" x14ac:dyDescent="0.15">
      <c r="A713" s="5">
        <f t="shared" si="33"/>
        <v>712</v>
      </c>
      <c r="B713" s="5">
        <f t="shared" si="34"/>
        <v>49.444444444444443</v>
      </c>
      <c r="C713" s="5">
        <f t="shared" si="35"/>
        <v>25.277777777777779</v>
      </c>
    </row>
    <row r="714" spans="1:3" x14ac:dyDescent="0.15">
      <c r="A714" s="5">
        <f t="shared" si="33"/>
        <v>713</v>
      </c>
      <c r="B714" s="5">
        <f t="shared" si="34"/>
        <v>49.513888888888886</v>
      </c>
      <c r="C714" s="5">
        <f t="shared" si="35"/>
        <v>25.243055555555557</v>
      </c>
    </row>
    <row r="715" spans="1:3" x14ac:dyDescent="0.15">
      <c r="A715" s="5">
        <f t="shared" si="33"/>
        <v>714</v>
      </c>
      <c r="B715" s="5">
        <f t="shared" si="34"/>
        <v>49.583333333333329</v>
      </c>
      <c r="C715" s="5">
        <f t="shared" si="35"/>
        <v>25.208333333333336</v>
      </c>
    </row>
    <row r="716" spans="1:3" x14ac:dyDescent="0.15">
      <c r="A716" s="5">
        <f t="shared" si="33"/>
        <v>715</v>
      </c>
      <c r="B716" s="5">
        <f t="shared" si="34"/>
        <v>49.652777777777779</v>
      </c>
      <c r="C716" s="5">
        <f t="shared" si="35"/>
        <v>25.173611111111111</v>
      </c>
    </row>
    <row r="717" spans="1:3" x14ac:dyDescent="0.15">
      <c r="A717" s="5">
        <f t="shared" si="33"/>
        <v>716</v>
      </c>
      <c r="B717" s="5">
        <f t="shared" si="34"/>
        <v>49.722222222222221</v>
      </c>
      <c r="C717" s="5">
        <f t="shared" si="35"/>
        <v>25.138888888888889</v>
      </c>
    </row>
    <row r="718" spans="1:3" x14ac:dyDescent="0.15">
      <c r="A718" s="5">
        <f t="shared" si="33"/>
        <v>717</v>
      </c>
      <c r="B718" s="5">
        <f t="shared" si="34"/>
        <v>49.791666666666664</v>
      </c>
      <c r="C718" s="5">
        <f t="shared" si="35"/>
        <v>25.104166666666668</v>
      </c>
    </row>
    <row r="719" spans="1:3" x14ac:dyDescent="0.15">
      <c r="A719" s="5">
        <f t="shared" si="33"/>
        <v>718</v>
      </c>
      <c r="B719" s="5">
        <f t="shared" si="34"/>
        <v>49.861111111111107</v>
      </c>
      <c r="C719" s="5">
        <f t="shared" si="35"/>
        <v>25.069444444444446</v>
      </c>
    </row>
    <row r="720" spans="1:3" x14ac:dyDescent="0.15">
      <c r="A720" s="5">
        <f t="shared" si="33"/>
        <v>719</v>
      </c>
      <c r="B720" s="5">
        <f t="shared" si="34"/>
        <v>49.930555555555557</v>
      </c>
      <c r="C720" s="5">
        <f t="shared" si="35"/>
        <v>25.034722222222221</v>
      </c>
    </row>
    <row r="721" spans="1:3" x14ac:dyDescent="0.15">
      <c r="A721" s="5">
        <f t="shared" si="33"/>
        <v>720</v>
      </c>
      <c r="B721" s="5">
        <f t="shared" si="34"/>
        <v>50</v>
      </c>
      <c r="C721" s="5">
        <f t="shared" si="35"/>
        <v>25</v>
      </c>
    </row>
    <row r="722" spans="1:3" x14ac:dyDescent="0.15">
      <c r="A722" s="5">
        <f t="shared" si="33"/>
        <v>721</v>
      </c>
      <c r="B722" s="5">
        <f t="shared" si="34"/>
        <v>50.069444444444443</v>
      </c>
      <c r="C722" s="5">
        <f t="shared" si="35"/>
        <v>24.965277777777779</v>
      </c>
    </row>
    <row r="723" spans="1:3" x14ac:dyDescent="0.15">
      <c r="A723" s="5">
        <f t="shared" si="33"/>
        <v>722</v>
      </c>
      <c r="B723" s="5">
        <f t="shared" si="34"/>
        <v>50.138888888888886</v>
      </c>
      <c r="C723" s="5">
        <f t="shared" si="35"/>
        <v>24.930555555555557</v>
      </c>
    </row>
    <row r="724" spans="1:3" x14ac:dyDescent="0.15">
      <c r="A724" s="5">
        <f t="shared" si="33"/>
        <v>723</v>
      </c>
      <c r="B724" s="5">
        <f t="shared" si="34"/>
        <v>50.208333333333329</v>
      </c>
      <c r="C724" s="5">
        <f t="shared" si="35"/>
        <v>24.895833333333336</v>
      </c>
    </row>
    <row r="725" spans="1:3" x14ac:dyDescent="0.15">
      <c r="A725" s="5">
        <f t="shared" si="33"/>
        <v>724</v>
      </c>
      <c r="B725" s="5">
        <f t="shared" si="34"/>
        <v>50.277777777777779</v>
      </c>
      <c r="C725" s="5">
        <f t="shared" si="35"/>
        <v>24.861111111111111</v>
      </c>
    </row>
    <row r="726" spans="1:3" x14ac:dyDescent="0.15">
      <c r="A726" s="5">
        <f t="shared" si="33"/>
        <v>725</v>
      </c>
      <c r="B726" s="5">
        <f t="shared" si="34"/>
        <v>50.347222222222221</v>
      </c>
      <c r="C726" s="5">
        <f t="shared" si="35"/>
        <v>24.826388888888889</v>
      </c>
    </row>
    <row r="727" spans="1:3" x14ac:dyDescent="0.15">
      <c r="A727" s="5">
        <f t="shared" si="33"/>
        <v>726</v>
      </c>
      <c r="B727" s="5">
        <f t="shared" si="34"/>
        <v>50.416666666666664</v>
      </c>
      <c r="C727" s="5">
        <f t="shared" si="35"/>
        <v>24.791666666666668</v>
      </c>
    </row>
    <row r="728" spans="1:3" x14ac:dyDescent="0.15">
      <c r="A728" s="5">
        <f t="shared" si="33"/>
        <v>727</v>
      </c>
      <c r="B728" s="5">
        <f t="shared" si="34"/>
        <v>50.486111111111107</v>
      </c>
      <c r="C728" s="5">
        <f t="shared" si="35"/>
        <v>24.756944444444446</v>
      </c>
    </row>
    <row r="729" spans="1:3" x14ac:dyDescent="0.15">
      <c r="A729" s="5">
        <f t="shared" si="33"/>
        <v>728</v>
      </c>
      <c r="B729" s="5">
        <f t="shared" si="34"/>
        <v>50.555555555555557</v>
      </c>
      <c r="C729" s="5">
        <f t="shared" si="35"/>
        <v>24.722222222222221</v>
      </c>
    </row>
    <row r="730" spans="1:3" x14ac:dyDescent="0.15">
      <c r="A730" s="5">
        <f t="shared" si="33"/>
        <v>729</v>
      </c>
      <c r="B730" s="5">
        <f t="shared" si="34"/>
        <v>50.625</v>
      </c>
      <c r="C730" s="5">
        <f t="shared" si="35"/>
        <v>24.6875</v>
      </c>
    </row>
    <row r="731" spans="1:3" x14ac:dyDescent="0.15">
      <c r="A731" s="5">
        <f t="shared" si="33"/>
        <v>730</v>
      </c>
      <c r="B731" s="5">
        <f t="shared" si="34"/>
        <v>50.694444444444443</v>
      </c>
      <c r="C731" s="5">
        <f t="shared" si="35"/>
        <v>24.652777777777779</v>
      </c>
    </row>
    <row r="732" spans="1:3" x14ac:dyDescent="0.15">
      <c r="A732" s="5">
        <f t="shared" si="33"/>
        <v>731</v>
      </c>
      <c r="B732" s="5">
        <f t="shared" si="34"/>
        <v>50.763888888888886</v>
      </c>
      <c r="C732" s="5">
        <f t="shared" si="35"/>
        <v>24.618055555555557</v>
      </c>
    </row>
    <row r="733" spans="1:3" x14ac:dyDescent="0.15">
      <c r="A733" s="5">
        <f t="shared" si="33"/>
        <v>732</v>
      </c>
      <c r="B733" s="5">
        <f t="shared" si="34"/>
        <v>50.833333333333329</v>
      </c>
      <c r="C733" s="5">
        <f t="shared" si="35"/>
        <v>24.583333333333336</v>
      </c>
    </row>
    <row r="734" spans="1:3" x14ac:dyDescent="0.15">
      <c r="A734" s="5">
        <f t="shared" si="33"/>
        <v>733</v>
      </c>
      <c r="B734" s="5">
        <f t="shared" si="34"/>
        <v>50.902777777777779</v>
      </c>
      <c r="C734" s="5">
        <f t="shared" si="35"/>
        <v>24.548611111111111</v>
      </c>
    </row>
    <row r="735" spans="1:3" x14ac:dyDescent="0.15">
      <c r="A735" s="5">
        <f t="shared" si="33"/>
        <v>734</v>
      </c>
      <c r="B735" s="5">
        <f t="shared" si="34"/>
        <v>50.972222222222221</v>
      </c>
      <c r="C735" s="5">
        <f t="shared" si="35"/>
        <v>24.513888888888889</v>
      </c>
    </row>
    <row r="736" spans="1:3" x14ac:dyDescent="0.15">
      <c r="A736" s="5">
        <f t="shared" si="33"/>
        <v>735</v>
      </c>
      <c r="B736" s="5">
        <f t="shared" si="34"/>
        <v>51.041666666666664</v>
      </c>
      <c r="C736" s="5">
        <f t="shared" si="35"/>
        <v>24.479166666666668</v>
      </c>
    </row>
    <row r="737" spans="1:3" x14ac:dyDescent="0.15">
      <c r="A737" s="5">
        <f t="shared" si="33"/>
        <v>736</v>
      </c>
      <c r="B737" s="5">
        <f t="shared" si="34"/>
        <v>51.111111111111107</v>
      </c>
      <c r="C737" s="5">
        <f t="shared" si="35"/>
        <v>24.444444444444446</v>
      </c>
    </row>
    <row r="738" spans="1:3" x14ac:dyDescent="0.15">
      <c r="A738" s="5">
        <f t="shared" si="33"/>
        <v>737</v>
      </c>
      <c r="B738" s="5">
        <f t="shared" si="34"/>
        <v>51.180555555555557</v>
      </c>
      <c r="C738" s="5">
        <f t="shared" si="35"/>
        <v>24.409722222222221</v>
      </c>
    </row>
    <row r="739" spans="1:3" x14ac:dyDescent="0.15">
      <c r="A739" s="5">
        <f t="shared" si="33"/>
        <v>738</v>
      </c>
      <c r="B739" s="5">
        <f t="shared" si="34"/>
        <v>51.25</v>
      </c>
      <c r="C739" s="5">
        <f t="shared" si="35"/>
        <v>24.375</v>
      </c>
    </row>
    <row r="740" spans="1:3" x14ac:dyDescent="0.15">
      <c r="A740" s="5">
        <f t="shared" si="33"/>
        <v>739</v>
      </c>
      <c r="B740" s="5">
        <f t="shared" si="34"/>
        <v>51.319444444444443</v>
      </c>
      <c r="C740" s="5">
        <f t="shared" si="35"/>
        <v>24.340277777777779</v>
      </c>
    </row>
    <row r="741" spans="1:3" x14ac:dyDescent="0.15">
      <c r="A741" s="5">
        <f t="shared" si="33"/>
        <v>740</v>
      </c>
      <c r="B741" s="5">
        <f t="shared" si="34"/>
        <v>51.388888888888886</v>
      </c>
      <c r="C741" s="5">
        <f t="shared" si="35"/>
        <v>24.305555555555557</v>
      </c>
    </row>
    <row r="742" spans="1:3" x14ac:dyDescent="0.15">
      <c r="A742" s="5">
        <f t="shared" si="33"/>
        <v>741</v>
      </c>
      <c r="B742" s="5">
        <f t="shared" si="34"/>
        <v>51.458333333333329</v>
      </c>
      <c r="C742" s="5">
        <f t="shared" si="35"/>
        <v>24.270833333333336</v>
      </c>
    </row>
    <row r="743" spans="1:3" x14ac:dyDescent="0.15">
      <c r="A743" s="5">
        <f t="shared" si="33"/>
        <v>742</v>
      </c>
      <c r="B743" s="5">
        <f t="shared" si="34"/>
        <v>51.527777777777779</v>
      </c>
      <c r="C743" s="5">
        <f t="shared" si="35"/>
        <v>24.236111111111111</v>
      </c>
    </row>
    <row r="744" spans="1:3" x14ac:dyDescent="0.15">
      <c r="A744" s="5">
        <f t="shared" si="33"/>
        <v>743</v>
      </c>
      <c r="B744" s="5">
        <f t="shared" si="34"/>
        <v>51.597222222222221</v>
      </c>
      <c r="C744" s="5">
        <f t="shared" si="35"/>
        <v>24.201388888888889</v>
      </c>
    </row>
    <row r="745" spans="1:3" x14ac:dyDescent="0.15">
      <c r="A745" s="5">
        <f t="shared" si="33"/>
        <v>744</v>
      </c>
      <c r="B745" s="5">
        <f t="shared" si="34"/>
        <v>51.666666666666664</v>
      </c>
      <c r="C745" s="5">
        <f t="shared" si="35"/>
        <v>24.166666666666668</v>
      </c>
    </row>
    <row r="746" spans="1:3" x14ac:dyDescent="0.15">
      <c r="A746" s="5">
        <f t="shared" si="33"/>
        <v>745</v>
      </c>
      <c r="B746" s="5">
        <f t="shared" si="34"/>
        <v>51.736111111111107</v>
      </c>
      <c r="C746" s="5">
        <f t="shared" si="35"/>
        <v>24.131944444444446</v>
      </c>
    </row>
    <row r="747" spans="1:3" x14ac:dyDescent="0.15">
      <c r="A747" s="5">
        <f t="shared" si="33"/>
        <v>746</v>
      </c>
      <c r="B747" s="5">
        <f t="shared" si="34"/>
        <v>51.805555555555557</v>
      </c>
      <c r="C747" s="5">
        <f t="shared" si="35"/>
        <v>24.097222222222221</v>
      </c>
    </row>
    <row r="748" spans="1:3" x14ac:dyDescent="0.15">
      <c r="A748" s="5">
        <f t="shared" si="33"/>
        <v>747</v>
      </c>
      <c r="B748" s="5">
        <f t="shared" si="34"/>
        <v>51.875</v>
      </c>
      <c r="C748" s="5">
        <f t="shared" si="35"/>
        <v>24.0625</v>
      </c>
    </row>
    <row r="749" spans="1:3" x14ac:dyDescent="0.15">
      <c r="A749" s="5">
        <f t="shared" si="33"/>
        <v>748</v>
      </c>
      <c r="B749" s="5">
        <f t="shared" si="34"/>
        <v>51.944444444444443</v>
      </c>
      <c r="C749" s="5">
        <f t="shared" si="35"/>
        <v>24.027777777777779</v>
      </c>
    </row>
    <row r="750" spans="1:3" x14ac:dyDescent="0.15">
      <c r="A750" s="5">
        <f t="shared" si="33"/>
        <v>749</v>
      </c>
      <c r="B750" s="5">
        <f t="shared" si="34"/>
        <v>52.013888888888886</v>
      </c>
      <c r="C750" s="5">
        <f t="shared" si="35"/>
        <v>23.993055555555557</v>
      </c>
    </row>
    <row r="751" spans="1:3" x14ac:dyDescent="0.15">
      <c r="A751" s="5">
        <f t="shared" si="33"/>
        <v>750</v>
      </c>
      <c r="B751" s="5">
        <f t="shared" si="34"/>
        <v>52.083333333333329</v>
      </c>
      <c r="C751" s="5">
        <f t="shared" si="35"/>
        <v>23.958333333333336</v>
      </c>
    </row>
    <row r="752" spans="1:3" x14ac:dyDescent="0.15">
      <c r="A752" s="5">
        <f t="shared" si="33"/>
        <v>751</v>
      </c>
      <c r="B752" s="5">
        <f t="shared" si="34"/>
        <v>52.152777777777779</v>
      </c>
      <c r="C752" s="5">
        <f t="shared" si="35"/>
        <v>23.923611111111111</v>
      </c>
    </row>
    <row r="753" spans="1:3" x14ac:dyDescent="0.15">
      <c r="A753" s="5">
        <f t="shared" si="33"/>
        <v>752</v>
      </c>
      <c r="B753" s="5">
        <f t="shared" si="34"/>
        <v>52.222222222222221</v>
      </c>
      <c r="C753" s="5">
        <f t="shared" si="35"/>
        <v>23.888888888888889</v>
      </c>
    </row>
    <row r="754" spans="1:3" x14ac:dyDescent="0.15">
      <c r="A754" s="5">
        <f t="shared" si="33"/>
        <v>753</v>
      </c>
      <c r="B754" s="5">
        <f t="shared" si="34"/>
        <v>52.291666666666664</v>
      </c>
      <c r="C754" s="5">
        <f t="shared" si="35"/>
        <v>23.854166666666668</v>
      </c>
    </row>
    <row r="755" spans="1:3" x14ac:dyDescent="0.15">
      <c r="A755" s="5">
        <f t="shared" si="33"/>
        <v>754</v>
      </c>
      <c r="B755" s="5">
        <f t="shared" si="34"/>
        <v>52.361111111111107</v>
      </c>
      <c r="C755" s="5">
        <f t="shared" si="35"/>
        <v>23.819444444444446</v>
      </c>
    </row>
    <row r="756" spans="1:3" x14ac:dyDescent="0.15">
      <c r="A756" s="5">
        <f t="shared" si="33"/>
        <v>755</v>
      </c>
      <c r="B756" s="5">
        <f t="shared" si="34"/>
        <v>52.430555555555557</v>
      </c>
      <c r="C756" s="5">
        <f t="shared" si="35"/>
        <v>23.784722222222221</v>
      </c>
    </row>
    <row r="757" spans="1:3" x14ac:dyDescent="0.15">
      <c r="A757" s="5">
        <f t="shared" si="33"/>
        <v>756</v>
      </c>
      <c r="B757" s="5">
        <f t="shared" si="34"/>
        <v>52.5</v>
      </c>
      <c r="C757" s="5">
        <f t="shared" si="35"/>
        <v>23.75</v>
      </c>
    </row>
    <row r="758" spans="1:3" x14ac:dyDescent="0.15">
      <c r="A758" s="5">
        <f t="shared" si="33"/>
        <v>757</v>
      </c>
      <c r="B758" s="5">
        <f t="shared" si="34"/>
        <v>52.569444444444443</v>
      </c>
      <c r="C758" s="5">
        <f t="shared" si="35"/>
        <v>23.715277777777779</v>
      </c>
    </row>
    <row r="759" spans="1:3" x14ac:dyDescent="0.15">
      <c r="A759" s="5">
        <f t="shared" si="33"/>
        <v>758</v>
      </c>
      <c r="B759" s="5">
        <f t="shared" si="34"/>
        <v>52.638888888888886</v>
      </c>
      <c r="C759" s="5">
        <f t="shared" si="35"/>
        <v>23.680555555555557</v>
      </c>
    </row>
    <row r="760" spans="1:3" x14ac:dyDescent="0.15">
      <c r="A760" s="5">
        <f t="shared" si="33"/>
        <v>759</v>
      </c>
      <c r="B760" s="5">
        <f t="shared" si="34"/>
        <v>52.708333333333329</v>
      </c>
      <c r="C760" s="5">
        <f t="shared" si="35"/>
        <v>23.645833333333336</v>
      </c>
    </row>
    <row r="761" spans="1:3" x14ac:dyDescent="0.15">
      <c r="A761" s="5">
        <f t="shared" si="33"/>
        <v>760</v>
      </c>
      <c r="B761" s="5">
        <f t="shared" si="34"/>
        <v>52.777777777777779</v>
      </c>
      <c r="C761" s="5">
        <f t="shared" si="35"/>
        <v>23.611111111111111</v>
      </c>
    </row>
    <row r="762" spans="1:3" x14ac:dyDescent="0.15">
      <c r="A762" s="5">
        <f t="shared" si="33"/>
        <v>761</v>
      </c>
      <c r="B762" s="5">
        <f t="shared" si="34"/>
        <v>52.847222222222221</v>
      </c>
      <c r="C762" s="5">
        <f t="shared" si="35"/>
        <v>23.576388888888889</v>
      </c>
    </row>
    <row r="763" spans="1:3" x14ac:dyDescent="0.15">
      <c r="A763" s="5">
        <f t="shared" si="33"/>
        <v>762</v>
      </c>
      <c r="B763" s="5">
        <f t="shared" si="34"/>
        <v>52.916666666666664</v>
      </c>
      <c r="C763" s="5">
        <f t="shared" si="35"/>
        <v>23.541666666666668</v>
      </c>
    </row>
    <row r="764" spans="1:3" x14ac:dyDescent="0.15">
      <c r="A764" s="5">
        <f t="shared" si="33"/>
        <v>763</v>
      </c>
      <c r="B764" s="5">
        <f t="shared" si="34"/>
        <v>52.986111111111107</v>
      </c>
      <c r="C764" s="5">
        <f t="shared" si="35"/>
        <v>23.506944444444446</v>
      </c>
    </row>
    <row r="765" spans="1:3" x14ac:dyDescent="0.15">
      <c r="A765" s="5">
        <f t="shared" si="33"/>
        <v>764</v>
      </c>
      <c r="B765" s="5">
        <f t="shared" si="34"/>
        <v>53.055555555555557</v>
      </c>
      <c r="C765" s="5">
        <f t="shared" si="35"/>
        <v>23.472222222222221</v>
      </c>
    </row>
    <row r="766" spans="1:3" x14ac:dyDescent="0.15">
      <c r="A766" s="5">
        <f t="shared" si="33"/>
        <v>765</v>
      </c>
      <c r="B766" s="5">
        <f t="shared" si="34"/>
        <v>53.125</v>
      </c>
      <c r="C766" s="5">
        <f t="shared" si="35"/>
        <v>23.4375</v>
      </c>
    </row>
    <row r="767" spans="1:3" x14ac:dyDescent="0.15">
      <c r="A767" s="5">
        <f t="shared" si="33"/>
        <v>766</v>
      </c>
      <c r="B767" s="5">
        <f t="shared" si="34"/>
        <v>53.194444444444443</v>
      </c>
      <c r="C767" s="5">
        <f t="shared" si="35"/>
        <v>23.402777777777779</v>
      </c>
    </row>
    <row r="768" spans="1:3" x14ac:dyDescent="0.15">
      <c r="A768" s="5">
        <f t="shared" si="33"/>
        <v>767</v>
      </c>
      <c r="B768" s="5">
        <f t="shared" si="34"/>
        <v>53.263888888888886</v>
      </c>
      <c r="C768" s="5">
        <f t="shared" si="35"/>
        <v>23.368055555555557</v>
      </c>
    </row>
    <row r="769" spans="1:3" x14ac:dyDescent="0.15">
      <c r="A769" s="5">
        <f t="shared" si="33"/>
        <v>768</v>
      </c>
      <c r="B769" s="5">
        <f t="shared" si="34"/>
        <v>53.333333333333329</v>
      </c>
      <c r="C769" s="5">
        <f t="shared" si="35"/>
        <v>23.333333333333336</v>
      </c>
    </row>
    <row r="770" spans="1:3" x14ac:dyDescent="0.15">
      <c r="A770" s="5">
        <f t="shared" ref="A770:A833" si="36">ROW()-1</f>
        <v>769</v>
      </c>
      <c r="B770" s="5">
        <f t="shared" ref="B770:B833" si="37">A770/vw_1</f>
        <v>53.402777777777779</v>
      </c>
      <c r="C770" s="5">
        <f t="shared" ref="C770:C833" si="38">(100-B770) * 0.5</f>
        <v>23.298611111111111</v>
      </c>
    </row>
    <row r="771" spans="1:3" x14ac:dyDescent="0.15">
      <c r="A771" s="5">
        <f t="shared" si="36"/>
        <v>770</v>
      </c>
      <c r="B771" s="5">
        <f t="shared" si="37"/>
        <v>53.472222222222221</v>
      </c>
      <c r="C771" s="5">
        <f t="shared" si="38"/>
        <v>23.263888888888889</v>
      </c>
    </row>
    <row r="772" spans="1:3" x14ac:dyDescent="0.15">
      <c r="A772" s="5">
        <f t="shared" si="36"/>
        <v>771</v>
      </c>
      <c r="B772" s="5">
        <f t="shared" si="37"/>
        <v>53.541666666666664</v>
      </c>
      <c r="C772" s="5">
        <f t="shared" si="38"/>
        <v>23.229166666666668</v>
      </c>
    </row>
    <row r="773" spans="1:3" x14ac:dyDescent="0.15">
      <c r="A773" s="5">
        <f t="shared" si="36"/>
        <v>772</v>
      </c>
      <c r="B773" s="5">
        <f t="shared" si="37"/>
        <v>53.611111111111107</v>
      </c>
      <c r="C773" s="5">
        <f t="shared" si="38"/>
        <v>23.194444444444446</v>
      </c>
    </row>
    <row r="774" spans="1:3" x14ac:dyDescent="0.15">
      <c r="A774" s="5">
        <f t="shared" si="36"/>
        <v>773</v>
      </c>
      <c r="B774" s="5">
        <f t="shared" si="37"/>
        <v>53.680555555555557</v>
      </c>
      <c r="C774" s="5">
        <f t="shared" si="38"/>
        <v>23.159722222222221</v>
      </c>
    </row>
    <row r="775" spans="1:3" x14ac:dyDescent="0.15">
      <c r="A775" s="5">
        <f t="shared" si="36"/>
        <v>774</v>
      </c>
      <c r="B775" s="5">
        <f t="shared" si="37"/>
        <v>53.75</v>
      </c>
      <c r="C775" s="5">
        <f t="shared" si="38"/>
        <v>23.125</v>
      </c>
    </row>
    <row r="776" spans="1:3" x14ac:dyDescent="0.15">
      <c r="A776" s="5">
        <f t="shared" si="36"/>
        <v>775</v>
      </c>
      <c r="B776" s="5">
        <f t="shared" si="37"/>
        <v>53.819444444444443</v>
      </c>
      <c r="C776" s="5">
        <f t="shared" si="38"/>
        <v>23.090277777777779</v>
      </c>
    </row>
    <row r="777" spans="1:3" x14ac:dyDescent="0.15">
      <c r="A777" s="5">
        <f t="shared" si="36"/>
        <v>776</v>
      </c>
      <c r="B777" s="5">
        <f t="shared" si="37"/>
        <v>53.888888888888886</v>
      </c>
      <c r="C777" s="5">
        <f t="shared" si="38"/>
        <v>23.055555555555557</v>
      </c>
    </row>
    <row r="778" spans="1:3" x14ac:dyDescent="0.15">
      <c r="A778" s="5">
        <f t="shared" si="36"/>
        <v>777</v>
      </c>
      <c r="B778" s="5">
        <f t="shared" si="37"/>
        <v>53.958333333333329</v>
      </c>
      <c r="C778" s="5">
        <f t="shared" si="38"/>
        <v>23.020833333333336</v>
      </c>
    </row>
    <row r="779" spans="1:3" x14ac:dyDescent="0.15">
      <c r="A779" s="5">
        <f t="shared" si="36"/>
        <v>778</v>
      </c>
      <c r="B779" s="5">
        <f t="shared" si="37"/>
        <v>54.027777777777779</v>
      </c>
      <c r="C779" s="5">
        <f t="shared" si="38"/>
        <v>22.986111111111111</v>
      </c>
    </row>
    <row r="780" spans="1:3" x14ac:dyDescent="0.15">
      <c r="A780" s="5">
        <f t="shared" si="36"/>
        <v>779</v>
      </c>
      <c r="B780" s="5">
        <f t="shared" si="37"/>
        <v>54.097222222222221</v>
      </c>
      <c r="C780" s="5">
        <f t="shared" si="38"/>
        <v>22.951388888888889</v>
      </c>
    </row>
    <row r="781" spans="1:3" x14ac:dyDescent="0.15">
      <c r="A781" s="5">
        <f t="shared" si="36"/>
        <v>780</v>
      </c>
      <c r="B781" s="5">
        <f t="shared" si="37"/>
        <v>54.166666666666664</v>
      </c>
      <c r="C781" s="5">
        <f t="shared" si="38"/>
        <v>22.916666666666668</v>
      </c>
    </row>
    <row r="782" spans="1:3" x14ac:dyDescent="0.15">
      <c r="A782" s="5">
        <f t="shared" si="36"/>
        <v>781</v>
      </c>
      <c r="B782" s="5">
        <f t="shared" si="37"/>
        <v>54.236111111111107</v>
      </c>
      <c r="C782" s="5">
        <f t="shared" si="38"/>
        <v>22.881944444444446</v>
      </c>
    </row>
    <row r="783" spans="1:3" x14ac:dyDescent="0.15">
      <c r="A783" s="5">
        <f t="shared" si="36"/>
        <v>782</v>
      </c>
      <c r="B783" s="5">
        <f t="shared" si="37"/>
        <v>54.305555555555557</v>
      </c>
      <c r="C783" s="5">
        <f t="shared" si="38"/>
        <v>22.847222222222221</v>
      </c>
    </row>
    <row r="784" spans="1:3" x14ac:dyDescent="0.15">
      <c r="A784" s="5">
        <f t="shared" si="36"/>
        <v>783</v>
      </c>
      <c r="B784" s="5">
        <f t="shared" si="37"/>
        <v>54.375</v>
      </c>
      <c r="C784" s="5">
        <f t="shared" si="38"/>
        <v>22.8125</v>
      </c>
    </row>
    <row r="785" spans="1:3" x14ac:dyDescent="0.15">
      <c r="A785" s="5">
        <f t="shared" si="36"/>
        <v>784</v>
      </c>
      <c r="B785" s="5">
        <f t="shared" si="37"/>
        <v>54.444444444444443</v>
      </c>
      <c r="C785" s="5">
        <f t="shared" si="38"/>
        <v>22.777777777777779</v>
      </c>
    </row>
    <row r="786" spans="1:3" x14ac:dyDescent="0.15">
      <c r="A786" s="5">
        <f t="shared" si="36"/>
        <v>785</v>
      </c>
      <c r="B786" s="5">
        <f t="shared" si="37"/>
        <v>54.513888888888886</v>
      </c>
      <c r="C786" s="5">
        <f t="shared" si="38"/>
        <v>22.743055555555557</v>
      </c>
    </row>
    <row r="787" spans="1:3" x14ac:dyDescent="0.15">
      <c r="A787" s="5">
        <f t="shared" si="36"/>
        <v>786</v>
      </c>
      <c r="B787" s="5">
        <f t="shared" si="37"/>
        <v>54.583333333333329</v>
      </c>
      <c r="C787" s="5">
        <f t="shared" si="38"/>
        <v>22.708333333333336</v>
      </c>
    </row>
    <row r="788" spans="1:3" x14ac:dyDescent="0.15">
      <c r="A788" s="5">
        <f t="shared" si="36"/>
        <v>787</v>
      </c>
      <c r="B788" s="5">
        <f t="shared" si="37"/>
        <v>54.652777777777779</v>
      </c>
      <c r="C788" s="5">
        <f t="shared" si="38"/>
        <v>22.673611111111111</v>
      </c>
    </row>
    <row r="789" spans="1:3" x14ac:dyDescent="0.15">
      <c r="A789" s="5">
        <f t="shared" si="36"/>
        <v>788</v>
      </c>
      <c r="B789" s="5">
        <f t="shared" si="37"/>
        <v>54.722222222222221</v>
      </c>
      <c r="C789" s="5">
        <f t="shared" si="38"/>
        <v>22.638888888888889</v>
      </c>
    </row>
    <row r="790" spans="1:3" x14ac:dyDescent="0.15">
      <c r="A790" s="5">
        <f t="shared" si="36"/>
        <v>789</v>
      </c>
      <c r="B790" s="5">
        <f t="shared" si="37"/>
        <v>54.791666666666664</v>
      </c>
      <c r="C790" s="5">
        <f t="shared" si="38"/>
        <v>22.604166666666668</v>
      </c>
    </row>
    <row r="791" spans="1:3" x14ac:dyDescent="0.15">
      <c r="A791" s="5">
        <f t="shared" si="36"/>
        <v>790</v>
      </c>
      <c r="B791" s="5">
        <f t="shared" si="37"/>
        <v>54.861111111111107</v>
      </c>
      <c r="C791" s="5">
        <f t="shared" si="38"/>
        <v>22.569444444444446</v>
      </c>
    </row>
    <row r="792" spans="1:3" x14ac:dyDescent="0.15">
      <c r="A792" s="5">
        <f t="shared" si="36"/>
        <v>791</v>
      </c>
      <c r="B792" s="5">
        <f t="shared" si="37"/>
        <v>54.930555555555557</v>
      </c>
      <c r="C792" s="5">
        <f t="shared" si="38"/>
        <v>22.534722222222221</v>
      </c>
    </row>
    <row r="793" spans="1:3" x14ac:dyDescent="0.15">
      <c r="A793" s="5">
        <f t="shared" si="36"/>
        <v>792</v>
      </c>
      <c r="B793" s="5">
        <f t="shared" si="37"/>
        <v>55</v>
      </c>
      <c r="C793" s="5">
        <f t="shared" si="38"/>
        <v>22.5</v>
      </c>
    </row>
    <row r="794" spans="1:3" x14ac:dyDescent="0.15">
      <c r="A794" s="5">
        <f t="shared" si="36"/>
        <v>793</v>
      </c>
      <c r="B794" s="5">
        <f t="shared" si="37"/>
        <v>55.069444444444443</v>
      </c>
      <c r="C794" s="5">
        <f t="shared" si="38"/>
        <v>22.465277777777779</v>
      </c>
    </row>
    <row r="795" spans="1:3" x14ac:dyDescent="0.15">
      <c r="A795" s="5">
        <f t="shared" si="36"/>
        <v>794</v>
      </c>
      <c r="B795" s="5">
        <f t="shared" si="37"/>
        <v>55.138888888888886</v>
      </c>
      <c r="C795" s="5">
        <f t="shared" si="38"/>
        <v>22.430555555555557</v>
      </c>
    </row>
    <row r="796" spans="1:3" x14ac:dyDescent="0.15">
      <c r="A796" s="5">
        <f t="shared" si="36"/>
        <v>795</v>
      </c>
      <c r="B796" s="5">
        <f t="shared" si="37"/>
        <v>55.208333333333329</v>
      </c>
      <c r="C796" s="5">
        <f t="shared" si="38"/>
        <v>22.395833333333336</v>
      </c>
    </row>
    <row r="797" spans="1:3" x14ac:dyDescent="0.15">
      <c r="A797" s="5">
        <f t="shared" si="36"/>
        <v>796</v>
      </c>
      <c r="B797" s="5">
        <f t="shared" si="37"/>
        <v>55.277777777777779</v>
      </c>
      <c r="C797" s="5">
        <f t="shared" si="38"/>
        <v>22.361111111111111</v>
      </c>
    </row>
    <row r="798" spans="1:3" x14ac:dyDescent="0.15">
      <c r="A798" s="5">
        <f t="shared" si="36"/>
        <v>797</v>
      </c>
      <c r="B798" s="5">
        <f t="shared" si="37"/>
        <v>55.347222222222221</v>
      </c>
      <c r="C798" s="5">
        <f t="shared" si="38"/>
        <v>22.326388888888889</v>
      </c>
    </row>
    <row r="799" spans="1:3" x14ac:dyDescent="0.15">
      <c r="A799" s="5">
        <f t="shared" si="36"/>
        <v>798</v>
      </c>
      <c r="B799" s="5">
        <f t="shared" si="37"/>
        <v>55.416666666666664</v>
      </c>
      <c r="C799" s="5">
        <f t="shared" si="38"/>
        <v>22.291666666666668</v>
      </c>
    </row>
    <row r="800" spans="1:3" x14ac:dyDescent="0.15">
      <c r="A800" s="5">
        <f t="shared" si="36"/>
        <v>799</v>
      </c>
      <c r="B800" s="5">
        <f t="shared" si="37"/>
        <v>55.486111111111107</v>
      </c>
      <c r="C800" s="5">
        <f t="shared" si="38"/>
        <v>22.256944444444446</v>
      </c>
    </row>
    <row r="801" spans="1:3" x14ac:dyDescent="0.15">
      <c r="A801" s="5">
        <f t="shared" si="36"/>
        <v>800</v>
      </c>
      <c r="B801" s="5">
        <f t="shared" si="37"/>
        <v>55.555555555555557</v>
      </c>
      <c r="C801" s="5">
        <f t="shared" si="38"/>
        <v>22.222222222222221</v>
      </c>
    </row>
    <row r="802" spans="1:3" x14ac:dyDescent="0.15">
      <c r="A802" s="5">
        <f t="shared" si="36"/>
        <v>801</v>
      </c>
      <c r="B802" s="5">
        <f t="shared" si="37"/>
        <v>55.625</v>
      </c>
      <c r="C802" s="5">
        <f t="shared" si="38"/>
        <v>22.1875</v>
      </c>
    </row>
    <row r="803" spans="1:3" x14ac:dyDescent="0.15">
      <c r="A803" s="5">
        <f t="shared" si="36"/>
        <v>802</v>
      </c>
      <c r="B803" s="5">
        <f t="shared" si="37"/>
        <v>55.694444444444443</v>
      </c>
      <c r="C803" s="5">
        <f t="shared" si="38"/>
        <v>22.152777777777779</v>
      </c>
    </row>
    <row r="804" spans="1:3" x14ac:dyDescent="0.15">
      <c r="A804" s="5">
        <f t="shared" si="36"/>
        <v>803</v>
      </c>
      <c r="B804" s="5">
        <f t="shared" si="37"/>
        <v>55.763888888888886</v>
      </c>
      <c r="C804" s="5">
        <f t="shared" si="38"/>
        <v>22.118055555555557</v>
      </c>
    </row>
    <row r="805" spans="1:3" x14ac:dyDescent="0.15">
      <c r="A805" s="5">
        <f t="shared" si="36"/>
        <v>804</v>
      </c>
      <c r="B805" s="5">
        <f t="shared" si="37"/>
        <v>55.833333333333329</v>
      </c>
      <c r="C805" s="5">
        <f t="shared" si="38"/>
        <v>22.083333333333336</v>
      </c>
    </row>
    <row r="806" spans="1:3" x14ac:dyDescent="0.15">
      <c r="A806" s="5">
        <f t="shared" si="36"/>
        <v>805</v>
      </c>
      <c r="B806" s="5">
        <f t="shared" si="37"/>
        <v>55.902777777777779</v>
      </c>
      <c r="C806" s="5">
        <f t="shared" si="38"/>
        <v>22.048611111111111</v>
      </c>
    </row>
    <row r="807" spans="1:3" x14ac:dyDescent="0.15">
      <c r="A807" s="5">
        <f t="shared" si="36"/>
        <v>806</v>
      </c>
      <c r="B807" s="5">
        <f t="shared" si="37"/>
        <v>55.972222222222221</v>
      </c>
      <c r="C807" s="5">
        <f t="shared" si="38"/>
        <v>22.013888888888889</v>
      </c>
    </row>
    <row r="808" spans="1:3" x14ac:dyDescent="0.15">
      <c r="A808" s="5">
        <f t="shared" si="36"/>
        <v>807</v>
      </c>
      <c r="B808" s="5">
        <f t="shared" si="37"/>
        <v>56.041666666666664</v>
      </c>
      <c r="C808" s="5">
        <f t="shared" si="38"/>
        <v>21.979166666666668</v>
      </c>
    </row>
    <row r="809" spans="1:3" x14ac:dyDescent="0.15">
      <c r="A809" s="5">
        <f t="shared" si="36"/>
        <v>808</v>
      </c>
      <c r="B809" s="5">
        <f t="shared" si="37"/>
        <v>56.111111111111107</v>
      </c>
      <c r="C809" s="5">
        <f t="shared" si="38"/>
        <v>21.944444444444446</v>
      </c>
    </row>
    <row r="810" spans="1:3" x14ac:dyDescent="0.15">
      <c r="A810" s="5">
        <f t="shared" si="36"/>
        <v>809</v>
      </c>
      <c r="B810" s="5">
        <f t="shared" si="37"/>
        <v>56.180555555555557</v>
      </c>
      <c r="C810" s="5">
        <f t="shared" si="38"/>
        <v>21.909722222222221</v>
      </c>
    </row>
    <row r="811" spans="1:3" x14ac:dyDescent="0.15">
      <c r="A811" s="5">
        <f t="shared" si="36"/>
        <v>810</v>
      </c>
      <c r="B811" s="5">
        <f t="shared" si="37"/>
        <v>56.25</v>
      </c>
      <c r="C811" s="5">
        <f t="shared" si="38"/>
        <v>21.875</v>
      </c>
    </row>
    <row r="812" spans="1:3" x14ac:dyDescent="0.15">
      <c r="A812" s="5">
        <f t="shared" si="36"/>
        <v>811</v>
      </c>
      <c r="B812" s="5">
        <f t="shared" si="37"/>
        <v>56.319444444444443</v>
      </c>
      <c r="C812" s="5">
        <f t="shared" si="38"/>
        <v>21.840277777777779</v>
      </c>
    </row>
    <row r="813" spans="1:3" x14ac:dyDescent="0.15">
      <c r="A813" s="5">
        <f t="shared" si="36"/>
        <v>812</v>
      </c>
      <c r="B813" s="5">
        <f t="shared" si="37"/>
        <v>56.388888888888886</v>
      </c>
      <c r="C813" s="5">
        <f t="shared" si="38"/>
        <v>21.805555555555557</v>
      </c>
    </row>
    <row r="814" spans="1:3" x14ac:dyDescent="0.15">
      <c r="A814" s="5">
        <f t="shared" si="36"/>
        <v>813</v>
      </c>
      <c r="B814" s="5">
        <f t="shared" si="37"/>
        <v>56.458333333333329</v>
      </c>
      <c r="C814" s="5">
        <f t="shared" si="38"/>
        <v>21.770833333333336</v>
      </c>
    </row>
    <row r="815" spans="1:3" x14ac:dyDescent="0.15">
      <c r="A815" s="5">
        <f t="shared" si="36"/>
        <v>814</v>
      </c>
      <c r="B815" s="5">
        <f t="shared" si="37"/>
        <v>56.527777777777779</v>
      </c>
      <c r="C815" s="5">
        <f t="shared" si="38"/>
        <v>21.736111111111111</v>
      </c>
    </row>
    <row r="816" spans="1:3" x14ac:dyDescent="0.15">
      <c r="A816" s="5">
        <f t="shared" si="36"/>
        <v>815</v>
      </c>
      <c r="B816" s="5">
        <f t="shared" si="37"/>
        <v>56.597222222222221</v>
      </c>
      <c r="C816" s="5">
        <f t="shared" si="38"/>
        <v>21.701388888888889</v>
      </c>
    </row>
    <row r="817" spans="1:3" x14ac:dyDescent="0.15">
      <c r="A817" s="5">
        <f t="shared" si="36"/>
        <v>816</v>
      </c>
      <c r="B817" s="5">
        <f t="shared" si="37"/>
        <v>56.666666666666664</v>
      </c>
      <c r="C817" s="5">
        <f t="shared" si="38"/>
        <v>21.666666666666668</v>
      </c>
    </row>
    <row r="818" spans="1:3" x14ac:dyDescent="0.15">
      <c r="A818" s="5">
        <f t="shared" si="36"/>
        <v>817</v>
      </c>
      <c r="B818" s="5">
        <f t="shared" si="37"/>
        <v>56.736111111111107</v>
      </c>
      <c r="C818" s="5">
        <f t="shared" si="38"/>
        <v>21.631944444444446</v>
      </c>
    </row>
    <row r="819" spans="1:3" x14ac:dyDescent="0.15">
      <c r="A819" s="5">
        <f t="shared" si="36"/>
        <v>818</v>
      </c>
      <c r="B819" s="5">
        <f t="shared" si="37"/>
        <v>56.805555555555557</v>
      </c>
      <c r="C819" s="5">
        <f t="shared" si="38"/>
        <v>21.597222222222221</v>
      </c>
    </row>
    <row r="820" spans="1:3" x14ac:dyDescent="0.15">
      <c r="A820" s="5">
        <f t="shared" si="36"/>
        <v>819</v>
      </c>
      <c r="B820" s="5">
        <f t="shared" si="37"/>
        <v>56.875</v>
      </c>
      <c r="C820" s="5">
        <f t="shared" si="38"/>
        <v>21.5625</v>
      </c>
    </row>
    <row r="821" spans="1:3" x14ac:dyDescent="0.15">
      <c r="A821" s="5">
        <f t="shared" si="36"/>
        <v>820</v>
      </c>
      <c r="B821" s="5">
        <f t="shared" si="37"/>
        <v>56.944444444444443</v>
      </c>
      <c r="C821" s="5">
        <f t="shared" si="38"/>
        <v>21.527777777777779</v>
      </c>
    </row>
    <row r="822" spans="1:3" x14ac:dyDescent="0.15">
      <c r="A822" s="5">
        <f t="shared" si="36"/>
        <v>821</v>
      </c>
      <c r="B822" s="5">
        <f t="shared" si="37"/>
        <v>57.013888888888886</v>
      </c>
      <c r="C822" s="5">
        <f t="shared" si="38"/>
        <v>21.493055555555557</v>
      </c>
    </row>
    <row r="823" spans="1:3" x14ac:dyDescent="0.15">
      <c r="A823" s="5">
        <f t="shared" si="36"/>
        <v>822</v>
      </c>
      <c r="B823" s="5">
        <f t="shared" si="37"/>
        <v>57.083333333333329</v>
      </c>
      <c r="C823" s="5">
        <f t="shared" si="38"/>
        <v>21.458333333333336</v>
      </c>
    </row>
    <row r="824" spans="1:3" x14ac:dyDescent="0.15">
      <c r="A824" s="5">
        <f t="shared" si="36"/>
        <v>823</v>
      </c>
      <c r="B824" s="5">
        <f t="shared" si="37"/>
        <v>57.152777777777779</v>
      </c>
      <c r="C824" s="5">
        <f t="shared" si="38"/>
        <v>21.423611111111111</v>
      </c>
    </row>
    <row r="825" spans="1:3" x14ac:dyDescent="0.15">
      <c r="A825" s="5">
        <f t="shared" si="36"/>
        <v>824</v>
      </c>
      <c r="B825" s="5">
        <f t="shared" si="37"/>
        <v>57.222222222222221</v>
      </c>
      <c r="C825" s="5">
        <f t="shared" si="38"/>
        <v>21.388888888888889</v>
      </c>
    </row>
    <row r="826" spans="1:3" x14ac:dyDescent="0.15">
      <c r="A826" s="5">
        <f t="shared" si="36"/>
        <v>825</v>
      </c>
      <c r="B826" s="5">
        <f t="shared" si="37"/>
        <v>57.291666666666664</v>
      </c>
      <c r="C826" s="5">
        <f t="shared" si="38"/>
        <v>21.354166666666668</v>
      </c>
    </row>
    <row r="827" spans="1:3" x14ac:dyDescent="0.15">
      <c r="A827" s="5">
        <f t="shared" si="36"/>
        <v>826</v>
      </c>
      <c r="B827" s="5">
        <f t="shared" si="37"/>
        <v>57.361111111111107</v>
      </c>
      <c r="C827" s="5">
        <f t="shared" si="38"/>
        <v>21.319444444444446</v>
      </c>
    </row>
    <row r="828" spans="1:3" x14ac:dyDescent="0.15">
      <c r="A828" s="5">
        <f t="shared" si="36"/>
        <v>827</v>
      </c>
      <c r="B828" s="5">
        <f t="shared" si="37"/>
        <v>57.430555555555557</v>
      </c>
      <c r="C828" s="5">
        <f t="shared" si="38"/>
        <v>21.284722222222221</v>
      </c>
    </row>
    <row r="829" spans="1:3" x14ac:dyDescent="0.15">
      <c r="A829" s="5">
        <f t="shared" si="36"/>
        <v>828</v>
      </c>
      <c r="B829" s="5">
        <f t="shared" si="37"/>
        <v>57.5</v>
      </c>
      <c r="C829" s="5">
        <f t="shared" si="38"/>
        <v>21.25</v>
      </c>
    </row>
    <row r="830" spans="1:3" x14ac:dyDescent="0.15">
      <c r="A830" s="5">
        <f t="shared" si="36"/>
        <v>829</v>
      </c>
      <c r="B830" s="5">
        <f t="shared" si="37"/>
        <v>57.569444444444443</v>
      </c>
      <c r="C830" s="5">
        <f t="shared" si="38"/>
        <v>21.215277777777779</v>
      </c>
    </row>
    <row r="831" spans="1:3" x14ac:dyDescent="0.15">
      <c r="A831" s="5">
        <f t="shared" si="36"/>
        <v>830</v>
      </c>
      <c r="B831" s="5">
        <f t="shared" si="37"/>
        <v>57.638888888888886</v>
      </c>
      <c r="C831" s="5">
        <f t="shared" si="38"/>
        <v>21.180555555555557</v>
      </c>
    </row>
    <row r="832" spans="1:3" x14ac:dyDescent="0.15">
      <c r="A832" s="5">
        <f t="shared" si="36"/>
        <v>831</v>
      </c>
      <c r="B832" s="5">
        <f t="shared" si="37"/>
        <v>57.708333333333329</v>
      </c>
      <c r="C832" s="5">
        <f t="shared" si="38"/>
        <v>21.145833333333336</v>
      </c>
    </row>
    <row r="833" spans="1:3" x14ac:dyDescent="0.15">
      <c r="A833" s="5">
        <f t="shared" si="36"/>
        <v>832</v>
      </c>
      <c r="B833" s="5">
        <f t="shared" si="37"/>
        <v>57.777777777777779</v>
      </c>
      <c r="C833" s="5">
        <f t="shared" si="38"/>
        <v>21.111111111111111</v>
      </c>
    </row>
    <row r="834" spans="1:3" x14ac:dyDescent="0.15">
      <c r="A834" s="5">
        <f t="shared" ref="A834:A897" si="39">ROW()-1</f>
        <v>833</v>
      </c>
      <c r="B834" s="5">
        <f t="shared" ref="B834:B897" si="40">A834/vw_1</f>
        <v>57.847222222222221</v>
      </c>
      <c r="C834" s="5">
        <f t="shared" ref="C834:C897" si="41">(100-B834) * 0.5</f>
        <v>21.076388888888889</v>
      </c>
    </row>
    <row r="835" spans="1:3" x14ac:dyDescent="0.15">
      <c r="A835" s="5">
        <f t="shared" si="39"/>
        <v>834</v>
      </c>
      <c r="B835" s="5">
        <f t="shared" si="40"/>
        <v>57.916666666666664</v>
      </c>
      <c r="C835" s="5">
        <f t="shared" si="41"/>
        <v>21.041666666666668</v>
      </c>
    </row>
    <row r="836" spans="1:3" x14ac:dyDescent="0.15">
      <c r="A836" s="5">
        <f t="shared" si="39"/>
        <v>835</v>
      </c>
      <c r="B836" s="5">
        <f t="shared" si="40"/>
        <v>57.986111111111107</v>
      </c>
      <c r="C836" s="5">
        <f t="shared" si="41"/>
        <v>21.006944444444446</v>
      </c>
    </row>
    <row r="837" spans="1:3" x14ac:dyDescent="0.15">
      <c r="A837" s="5">
        <f t="shared" si="39"/>
        <v>836</v>
      </c>
      <c r="B837" s="5">
        <f t="shared" si="40"/>
        <v>58.055555555555557</v>
      </c>
      <c r="C837" s="5">
        <f t="shared" si="41"/>
        <v>20.972222222222221</v>
      </c>
    </row>
    <row r="838" spans="1:3" x14ac:dyDescent="0.15">
      <c r="A838" s="5">
        <f t="shared" si="39"/>
        <v>837</v>
      </c>
      <c r="B838" s="5">
        <f t="shared" si="40"/>
        <v>58.125</v>
      </c>
      <c r="C838" s="5">
        <f t="shared" si="41"/>
        <v>20.9375</v>
      </c>
    </row>
    <row r="839" spans="1:3" x14ac:dyDescent="0.15">
      <c r="A839" s="5">
        <f t="shared" si="39"/>
        <v>838</v>
      </c>
      <c r="B839" s="5">
        <f t="shared" si="40"/>
        <v>58.194444444444443</v>
      </c>
      <c r="C839" s="5">
        <f t="shared" si="41"/>
        <v>20.902777777777779</v>
      </c>
    </row>
    <row r="840" spans="1:3" x14ac:dyDescent="0.15">
      <c r="A840" s="5">
        <f t="shared" si="39"/>
        <v>839</v>
      </c>
      <c r="B840" s="5">
        <f t="shared" si="40"/>
        <v>58.263888888888886</v>
      </c>
      <c r="C840" s="5">
        <f t="shared" si="41"/>
        <v>20.868055555555557</v>
      </c>
    </row>
    <row r="841" spans="1:3" x14ac:dyDescent="0.15">
      <c r="A841" s="5">
        <f t="shared" si="39"/>
        <v>840</v>
      </c>
      <c r="B841" s="5">
        <f t="shared" si="40"/>
        <v>58.333333333333329</v>
      </c>
      <c r="C841" s="5">
        <f t="shared" si="41"/>
        <v>20.833333333333336</v>
      </c>
    </row>
    <row r="842" spans="1:3" x14ac:dyDescent="0.15">
      <c r="A842" s="5">
        <f t="shared" si="39"/>
        <v>841</v>
      </c>
      <c r="B842" s="5">
        <f t="shared" si="40"/>
        <v>58.402777777777779</v>
      </c>
      <c r="C842" s="5">
        <f t="shared" si="41"/>
        <v>20.798611111111111</v>
      </c>
    </row>
    <row r="843" spans="1:3" x14ac:dyDescent="0.15">
      <c r="A843" s="5">
        <f t="shared" si="39"/>
        <v>842</v>
      </c>
      <c r="B843" s="5">
        <f t="shared" si="40"/>
        <v>58.472222222222221</v>
      </c>
      <c r="C843" s="5">
        <f t="shared" si="41"/>
        <v>20.763888888888889</v>
      </c>
    </row>
    <row r="844" spans="1:3" x14ac:dyDescent="0.15">
      <c r="A844" s="5">
        <f t="shared" si="39"/>
        <v>843</v>
      </c>
      <c r="B844" s="5">
        <f t="shared" si="40"/>
        <v>58.541666666666664</v>
      </c>
      <c r="C844" s="5">
        <f t="shared" si="41"/>
        <v>20.729166666666668</v>
      </c>
    </row>
    <row r="845" spans="1:3" x14ac:dyDescent="0.15">
      <c r="A845" s="5">
        <f t="shared" si="39"/>
        <v>844</v>
      </c>
      <c r="B845" s="5">
        <f t="shared" si="40"/>
        <v>58.611111111111107</v>
      </c>
      <c r="C845" s="5">
        <f t="shared" si="41"/>
        <v>20.694444444444446</v>
      </c>
    </row>
    <row r="846" spans="1:3" x14ac:dyDescent="0.15">
      <c r="A846" s="5">
        <f t="shared" si="39"/>
        <v>845</v>
      </c>
      <c r="B846" s="5">
        <f t="shared" si="40"/>
        <v>58.680555555555557</v>
      </c>
      <c r="C846" s="5">
        <f t="shared" si="41"/>
        <v>20.659722222222221</v>
      </c>
    </row>
    <row r="847" spans="1:3" x14ac:dyDescent="0.15">
      <c r="A847" s="5">
        <f t="shared" si="39"/>
        <v>846</v>
      </c>
      <c r="B847" s="5">
        <f t="shared" si="40"/>
        <v>58.75</v>
      </c>
      <c r="C847" s="5">
        <f t="shared" si="41"/>
        <v>20.625</v>
      </c>
    </row>
    <row r="848" spans="1:3" x14ac:dyDescent="0.15">
      <c r="A848" s="5">
        <f t="shared" si="39"/>
        <v>847</v>
      </c>
      <c r="B848" s="5">
        <f t="shared" si="40"/>
        <v>58.819444444444443</v>
      </c>
      <c r="C848" s="5">
        <f t="shared" si="41"/>
        <v>20.590277777777779</v>
      </c>
    </row>
    <row r="849" spans="1:3" x14ac:dyDescent="0.15">
      <c r="A849" s="5">
        <f t="shared" si="39"/>
        <v>848</v>
      </c>
      <c r="B849" s="5">
        <f t="shared" si="40"/>
        <v>58.888888888888886</v>
      </c>
      <c r="C849" s="5">
        <f t="shared" si="41"/>
        <v>20.555555555555557</v>
      </c>
    </row>
    <row r="850" spans="1:3" x14ac:dyDescent="0.15">
      <c r="A850" s="5">
        <f t="shared" si="39"/>
        <v>849</v>
      </c>
      <c r="B850" s="5">
        <f t="shared" si="40"/>
        <v>58.958333333333329</v>
      </c>
      <c r="C850" s="5">
        <f t="shared" si="41"/>
        <v>20.520833333333336</v>
      </c>
    </row>
    <row r="851" spans="1:3" x14ac:dyDescent="0.15">
      <c r="A851" s="5">
        <f t="shared" si="39"/>
        <v>850</v>
      </c>
      <c r="B851" s="5">
        <f t="shared" si="40"/>
        <v>59.027777777777779</v>
      </c>
      <c r="C851" s="5">
        <f t="shared" si="41"/>
        <v>20.486111111111111</v>
      </c>
    </row>
    <row r="852" spans="1:3" x14ac:dyDescent="0.15">
      <c r="A852" s="5">
        <f t="shared" si="39"/>
        <v>851</v>
      </c>
      <c r="B852" s="5">
        <f t="shared" si="40"/>
        <v>59.097222222222221</v>
      </c>
      <c r="C852" s="5">
        <f t="shared" si="41"/>
        <v>20.451388888888889</v>
      </c>
    </row>
    <row r="853" spans="1:3" x14ac:dyDescent="0.15">
      <c r="A853" s="5">
        <f t="shared" si="39"/>
        <v>852</v>
      </c>
      <c r="B853" s="5">
        <f t="shared" si="40"/>
        <v>59.166666666666664</v>
      </c>
      <c r="C853" s="5">
        <f t="shared" si="41"/>
        <v>20.416666666666668</v>
      </c>
    </row>
    <row r="854" spans="1:3" x14ac:dyDescent="0.15">
      <c r="A854" s="5">
        <f t="shared" si="39"/>
        <v>853</v>
      </c>
      <c r="B854" s="5">
        <f t="shared" si="40"/>
        <v>59.236111111111107</v>
      </c>
      <c r="C854" s="5">
        <f t="shared" si="41"/>
        <v>20.381944444444446</v>
      </c>
    </row>
    <row r="855" spans="1:3" x14ac:dyDescent="0.15">
      <c r="A855" s="5">
        <f t="shared" si="39"/>
        <v>854</v>
      </c>
      <c r="B855" s="5">
        <f t="shared" si="40"/>
        <v>59.305555555555557</v>
      </c>
      <c r="C855" s="5">
        <f t="shared" si="41"/>
        <v>20.347222222222221</v>
      </c>
    </row>
    <row r="856" spans="1:3" x14ac:dyDescent="0.15">
      <c r="A856" s="5">
        <f t="shared" si="39"/>
        <v>855</v>
      </c>
      <c r="B856" s="5">
        <f t="shared" si="40"/>
        <v>59.375</v>
      </c>
      <c r="C856" s="5">
        <f t="shared" si="41"/>
        <v>20.3125</v>
      </c>
    </row>
    <row r="857" spans="1:3" x14ac:dyDescent="0.15">
      <c r="A857" s="5">
        <f t="shared" si="39"/>
        <v>856</v>
      </c>
      <c r="B857" s="5">
        <f t="shared" si="40"/>
        <v>59.444444444444443</v>
      </c>
      <c r="C857" s="5">
        <f t="shared" si="41"/>
        <v>20.277777777777779</v>
      </c>
    </row>
    <row r="858" spans="1:3" x14ac:dyDescent="0.15">
      <c r="A858" s="5">
        <f t="shared" si="39"/>
        <v>857</v>
      </c>
      <c r="B858" s="5">
        <f t="shared" si="40"/>
        <v>59.513888888888886</v>
      </c>
      <c r="C858" s="5">
        <f t="shared" si="41"/>
        <v>20.243055555555557</v>
      </c>
    </row>
    <row r="859" spans="1:3" x14ac:dyDescent="0.15">
      <c r="A859" s="5">
        <f t="shared" si="39"/>
        <v>858</v>
      </c>
      <c r="B859" s="5">
        <f t="shared" si="40"/>
        <v>59.583333333333329</v>
      </c>
      <c r="C859" s="5">
        <f t="shared" si="41"/>
        <v>20.208333333333336</v>
      </c>
    </row>
    <row r="860" spans="1:3" x14ac:dyDescent="0.15">
      <c r="A860" s="5">
        <f t="shared" si="39"/>
        <v>859</v>
      </c>
      <c r="B860" s="5">
        <f t="shared" si="40"/>
        <v>59.652777777777779</v>
      </c>
      <c r="C860" s="5">
        <f t="shared" si="41"/>
        <v>20.173611111111111</v>
      </c>
    </row>
    <row r="861" spans="1:3" x14ac:dyDescent="0.15">
      <c r="A861" s="5">
        <f t="shared" si="39"/>
        <v>860</v>
      </c>
      <c r="B861" s="5">
        <f t="shared" si="40"/>
        <v>59.722222222222221</v>
      </c>
      <c r="C861" s="5">
        <f t="shared" si="41"/>
        <v>20.138888888888889</v>
      </c>
    </row>
    <row r="862" spans="1:3" x14ac:dyDescent="0.15">
      <c r="A862" s="5">
        <f t="shared" si="39"/>
        <v>861</v>
      </c>
      <c r="B862" s="5">
        <f t="shared" si="40"/>
        <v>59.791666666666664</v>
      </c>
      <c r="C862" s="5">
        <f t="shared" si="41"/>
        <v>20.104166666666668</v>
      </c>
    </row>
    <row r="863" spans="1:3" x14ac:dyDescent="0.15">
      <c r="A863" s="5">
        <f t="shared" si="39"/>
        <v>862</v>
      </c>
      <c r="B863" s="5">
        <f t="shared" si="40"/>
        <v>59.861111111111107</v>
      </c>
      <c r="C863" s="5">
        <f t="shared" si="41"/>
        <v>20.069444444444446</v>
      </c>
    </row>
    <row r="864" spans="1:3" x14ac:dyDescent="0.15">
      <c r="A864" s="5">
        <f t="shared" si="39"/>
        <v>863</v>
      </c>
      <c r="B864" s="5">
        <f t="shared" si="40"/>
        <v>59.930555555555557</v>
      </c>
      <c r="C864" s="5">
        <f t="shared" si="41"/>
        <v>20.034722222222221</v>
      </c>
    </row>
    <row r="865" spans="1:3" x14ac:dyDescent="0.15">
      <c r="A865" s="5">
        <f t="shared" si="39"/>
        <v>864</v>
      </c>
      <c r="B865" s="5">
        <f t="shared" si="40"/>
        <v>60</v>
      </c>
      <c r="C865" s="5">
        <f t="shared" si="41"/>
        <v>20</v>
      </c>
    </row>
    <row r="866" spans="1:3" x14ac:dyDescent="0.15">
      <c r="A866" s="5">
        <f t="shared" si="39"/>
        <v>865</v>
      </c>
      <c r="B866" s="5">
        <f t="shared" si="40"/>
        <v>60.069444444444443</v>
      </c>
      <c r="C866" s="5">
        <f t="shared" si="41"/>
        <v>19.965277777777779</v>
      </c>
    </row>
    <row r="867" spans="1:3" x14ac:dyDescent="0.15">
      <c r="A867" s="5">
        <f t="shared" si="39"/>
        <v>866</v>
      </c>
      <c r="B867" s="5">
        <f t="shared" si="40"/>
        <v>60.138888888888886</v>
      </c>
      <c r="C867" s="5">
        <f t="shared" si="41"/>
        <v>19.930555555555557</v>
      </c>
    </row>
    <row r="868" spans="1:3" x14ac:dyDescent="0.15">
      <c r="A868" s="5">
        <f t="shared" si="39"/>
        <v>867</v>
      </c>
      <c r="B868" s="5">
        <f t="shared" si="40"/>
        <v>60.208333333333329</v>
      </c>
      <c r="C868" s="5">
        <f t="shared" si="41"/>
        <v>19.895833333333336</v>
      </c>
    </row>
    <row r="869" spans="1:3" x14ac:dyDescent="0.15">
      <c r="A869" s="5">
        <f t="shared" si="39"/>
        <v>868</v>
      </c>
      <c r="B869" s="5">
        <f t="shared" si="40"/>
        <v>60.277777777777779</v>
      </c>
      <c r="C869" s="5">
        <f t="shared" si="41"/>
        <v>19.861111111111111</v>
      </c>
    </row>
    <row r="870" spans="1:3" x14ac:dyDescent="0.15">
      <c r="A870" s="5">
        <f t="shared" si="39"/>
        <v>869</v>
      </c>
      <c r="B870" s="5">
        <f t="shared" si="40"/>
        <v>60.347222222222221</v>
      </c>
      <c r="C870" s="5">
        <f t="shared" si="41"/>
        <v>19.826388888888889</v>
      </c>
    </row>
    <row r="871" spans="1:3" x14ac:dyDescent="0.15">
      <c r="A871" s="5">
        <f t="shared" si="39"/>
        <v>870</v>
      </c>
      <c r="B871" s="5">
        <f t="shared" si="40"/>
        <v>60.416666666666664</v>
      </c>
      <c r="C871" s="5">
        <f t="shared" si="41"/>
        <v>19.791666666666668</v>
      </c>
    </row>
    <row r="872" spans="1:3" x14ac:dyDescent="0.15">
      <c r="A872" s="5">
        <f t="shared" si="39"/>
        <v>871</v>
      </c>
      <c r="B872" s="5">
        <f t="shared" si="40"/>
        <v>60.486111111111107</v>
      </c>
      <c r="C872" s="5">
        <f t="shared" si="41"/>
        <v>19.756944444444446</v>
      </c>
    </row>
    <row r="873" spans="1:3" x14ac:dyDescent="0.15">
      <c r="A873" s="5">
        <f t="shared" si="39"/>
        <v>872</v>
      </c>
      <c r="B873" s="5">
        <f t="shared" si="40"/>
        <v>60.555555555555557</v>
      </c>
      <c r="C873" s="5">
        <f t="shared" si="41"/>
        <v>19.722222222222221</v>
      </c>
    </row>
    <row r="874" spans="1:3" x14ac:dyDescent="0.15">
      <c r="A874" s="5">
        <f t="shared" si="39"/>
        <v>873</v>
      </c>
      <c r="B874" s="5">
        <f t="shared" si="40"/>
        <v>60.625</v>
      </c>
      <c r="C874" s="5">
        <f t="shared" si="41"/>
        <v>19.6875</v>
      </c>
    </row>
    <row r="875" spans="1:3" x14ac:dyDescent="0.15">
      <c r="A875" s="5">
        <f t="shared" si="39"/>
        <v>874</v>
      </c>
      <c r="B875" s="5">
        <f t="shared" si="40"/>
        <v>60.694444444444443</v>
      </c>
      <c r="C875" s="5">
        <f t="shared" si="41"/>
        <v>19.652777777777779</v>
      </c>
    </row>
    <row r="876" spans="1:3" x14ac:dyDescent="0.15">
      <c r="A876" s="5">
        <f t="shared" si="39"/>
        <v>875</v>
      </c>
      <c r="B876" s="5">
        <f t="shared" si="40"/>
        <v>60.763888888888886</v>
      </c>
      <c r="C876" s="5">
        <f t="shared" si="41"/>
        <v>19.618055555555557</v>
      </c>
    </row>
    <row r="877" spans="1:3" x14ac:dyDescent="0.15">
      <c r="A877" s="5">
        <f t="shared" si="39"/>
        <v>876</v>
      </c>
      <c r="B877" s="5">
        <f t="shared" si="40"/>
        <v>60.833333333333329</v>
      </c>
      <c r="C877" s="5">
        <f t="shared" si="41"/>
        <v>19.583333333333336</v>
      </c>
    </row>
    <row r="878" spans="1:3" x14ac:dyDescent="0.15">
      <c r="A878" s="5">
        <f t="shared" si="39"/>
        <v>877</v>
      </c>
      <c r="B878" s="5">
        <f t="shared" si="40"/>
        <v>60.902777777777779</v>
      </c>
      <c r="C878" s="5">
        <f t="shared" si="41"/>
        <v>19.548611111111111</v>
      </c>
    </row>
    <row r="879" spans="1:3" x14ac:dyDescent="0.15">
      <c r="A879" s="5">
        <f t="shared" si="39"/>
        <v>878</v>
      </c>
      <c r="B879" s="5">
        <f t="shared" si="40"/>
        <v>60.972222222222221</v>
      </c>
      <c r="C879" s="5">
        <f t="shared" si="41"/>
        <v>19.513888888888889</v>
      </c>
    </row>
    <row r="880" spans="1:3" x14ac:dyDescent="0.15">
      <c r="A880" s="5">
        <f t="shared" si="39"/>
        <v>879</v>
      </c>
      <c r="B880" s="5">
        <f t="shared" si="40"/>
        <v>61.041666666666664</v>
      </c>
      <c r="C880" s="5">
        <f t="shared" si="41"/>
        <v>19.479166666666668</v>
      </c>
    </row>
    <row r="881" spans="1:3" x14ac:dyDescent="0.15">
      <c r="A881" s="5">
        <f t="shared" si="39"/>
        <v>880</v>
      </c>
      <c r="B881" s="5">
        <f t="shared" si="40"/>
        <v>61.111111111111107</v>
      </c>
      <c r="C881" s="5">
        <f t="shared" si="41"/>
        <v>19.444444444444446</v>
      </c>
    </row>
    <row r="882" spans="1:3" x14ac:dyDescent="0.15">
      <c r="A882" s="5">
        <f t="shared" si="39"/>
        <v>881</v>
      </c>
      <c r="B882" s="5">
        <f t="shared" si="40"/>
        <v>61.180555555555557</v>
      </c>
      <c r="C882" s="5">
        <f t="shared" si="41"/>
        <v>19.409722222222221</v>
      </c>
    </row>
    <row r="883" spans="1:3" x14ac:dyDescent="0.15">
      <c r="A883" s="5">
        <f t="shared" si="39"/>
        <v>882</v>
      </c>
      <c r="B883" s="5">
        <f t="shared" si="40"/>
        <v>61.25</v>
      </c>
      <c r="C883" s="5">
        <f t="shared" si="41"/>
        <v>19.375</v>
      </c>
    </row>
    <row r="884" spans="1:3" x14ac:dyDescent="0.15">
      <c r="A884" s="5">
        <f t="shared" si="39"/>
        <v>883</v>
      </c>
      <c r="B884" s="5">
        <f t="shared" si="40"/>
        <v>61.319444444444443</v>
      </c>
      <c r="C884" s="5">
        <f t="shared" si="41"/>
        <v>19.340277777777779</v>
      </c>
    </row>
    <row r="885" spans="1:3" x14ac:dyDescent="0.15">
      <c r="A885" s="5">
        <f t="shared" si="39"/>
        <v>884</v>
      </c>
      <c r="B885" s="5">
        <f t="shared" si="40"/>
        <v>61.388888888888886</v>
      </c>
      <c r="C885" s="5">
        <f t="shared" si="41"/>
        <v>19.305555555555557</v>
      </c>
    </row>
    <row r="886" spans="1:3" x14ac:dyDescent="0.15">
      <c r="A886" s="5">
        <f t="shared" si="39"/>
        <v>885</v>
      </c>
      <c r="B886" s="5">
        <f t="shared" si="40"/>
        <v>61.458333333333329</v>
      </c>
      <c r="C886" s="5">
        <f t="shared" si="41"/>
        <v>19.270833333333336</v>
      </c>
    </row>
    <row r="887" spans="1:3" x14ac:dyDescent="0.15">
      <c r="A887" s="5">
        <f t="shared" si="39"/>
        <v>886</v>
      </c>
      <c r="B887" s="5">
        <f t="shared" si="40"/>
        <v>61.527777777777779</v>
      </c>
      <c r="C887" s="5">
        <f t="shared" si="41"/>
        <v>19.236111111111111</v>
      </c>
    </row>
    <row r="888" spans="1:3" x14ac:dyDescent="0.15">
      <c r="A888" s="5">
        <f t="shared" si="39"/>
        <v>887</v>
      </c>
      <c r="B888" s="5">
        <f t="shared" si="40"/>
        <v>61.597222222222221</v>
      </c>
      <c r="C888" s="5">
        <f t="shared" si="41"/>
        <v>19.201388888888889</v>
      </c>
    </row>
    <row r="889" spans="1:3" x14ac:dyDescent="0.15">
      <c r="A889" s="5">
        <f t="shared" si="39"/>
        <v>888</v>
      </c>
      <c r="B889" s="5">
        <f t="shared" si="40"/>
        <v>61.666666666666664</v>
      </c>
      <c r="C889" s="5">
        <f t="shared" si="41"/>
        <v>19.166666666666668</v>
      </c>
    </row>
    <row r="890" spans="1:3" x14ac:dyDescent="0.15">
      <c r="A890" s="5">
        <f t="shared" si="39"/>
        <v>889</v>
      </c>
      <c r="B890" s="5">
        <f t="shared" si="40"/>
        <v>61.736111111111107</v>
      </c>
      <c r="C890" s="5">
        <f t="shared" si="41"/>
        <v>19.131944444444446</v>
      </c>
    </row>
    <row r="891" spans="1:3" x14ac:dyDescent="0.15">
      <c r="A891" s="5">
        <f t="shared" si="39"/>
        <v>890</v>
      </c>
      <c r="B891" s="5">
        <f t="shared" si="40"/>
        <v>61.805555555555557</v>
      </c>
      <c r="C891" s="5">
        <f t="shared" si="41"/>
        <v>19.097222222222221</v>
      </c>
    </row>
    <row r="892" spans="1:3" x14ac:dyDescent="0.15">
      <c r="A892" s="5">
        <f t="shared" si="39"/>
        <v>891</v>
      </c>
      <c r="B892" s="5">
        <f t="shared" si="40"/>
        <v>61.875</v>
      </c>
      <c r="C892" s="5">
        <f t="shared" si="41"/>
        <v>19.0625</v>
      </c>
    </row>
    <row r="893" spans="1:3" x14ac:dyDescent="0.15">
      <c r="A893" s="5">
        <f t="shared" si="39"/>
        <v>892</v>
      </c>
      <c r="B893" s="5">
        <f t="shared" si="40"/>
        <v>61.944444444444443</v>
      </c>
      <c r="C893" s="5">
        <f t="shared" si="41"/>
        <v>19.027777777777779</v>
      </c>
    </row>
    <row r="894" spans="1:3" x14ac:dyDescent="0.15">
      <c r="A894" s="5">
        <f t="shared" si="39"/>
        <v>893</v>
      </c>
      <c r="B894" s="5">
        <f t="shared" si="40"/>
        <v>62.013888888888886</v>
      </c>
      <c r="C894" s="5">
        <f t="shared" si="41"/>
        <v>18.993055555555557</v>
      </c>
    </row>
    <row r="895" spans="1:3" x14ac:dyDescent="0.15">
      <c r="A895" s="5">
        <f t="shared" si="39"/>
        <v>894</v>
      </c>
      <c r="B895" s="5">
        <f t="shared" si="40"/>
        <v>62.083333333333329</v>
      </c>
      <c r="C895" s="5">
        <f t="shared" si="41"/>
        <v>18.958333333333336</v>
      </c>
    </row>
    <row r="896" spans="1:3" x14ac:dyDescent="0.15">
      <c r="A896" s="5">
        <f t="shared" si="39"/>
        <v>895</v>
      </c>
      <c r="B896" s="5">
        <f t="shared" si="40"/>
        <v>62.152777777777779</v>
      </c>
      <c r="C896" s="5">
        <f t="shared" si="41"/>
        <v>18.923611111111111</v>
      </c>
    </row>
    <row r="897" spans="1:3" x14ac:dyDescent="0.15">
      <c r="A897" s="5">
        <f t="shared" si="39"/>
        <v>896</v>
      </c>
      <c r="B897" s="5">
        <f t="shared" si="40"/>
        <v>62.222222222222221</v>
      </c>
      <c r="C897" s="5">
        <f t="shared" si="41"/>
        <v>18.888888888888889</v>
      </c>
    </row>
    <row r="898" spans="1:3" x14ac:dyDescent="0.15">
      <c r="A898" s="5">
        <f t="shared" ref="A898:A961" si="42">ROW()-1</f>
        <v>897</v>
      </c>
      <c r="B898" s="5">
        <f t="shared" ref="B898:B961" si="43">A898/vw_1</f>
        <v>62.291666666666664</v>
      </c>
      <c r="C898" s="5">
        <f t="shared" ref="C898:C961" si="44">(100-B898) * 0.5</f>
        <v>18.854166666666668</v>
      </c>
    </row>
    <row r="899" spans="1:3" x14ac:dyDescent="0.15">
      <c r="A899" s="5">
        <f t="shared" si="42"/>
        <v>898</v>
      </c>
      <c r="B899" s="5">
        <f t="shared" si="43"/>
        <v>62.361111111111107</v>
      </c>
      <c r="C899" s="5">
        <f t="shared" si="44"/>
        <v>18.819444444444446</v>
      </c>
    </row>
    <row r="900" spans="1:3" x14ac:dyDescent="0.15">
      <c r="A900" s="5">
        <f t="shared" si="42"/>
        <v>899</v>
      </c>
      <c r="B900" s="5">
        <f t="shared" si="43"/>
        <v>62.430555555555557</v>
      </c>
      <c r="C900" s="5">
        <f t="shared" si="44"/>
        <v>18.784722222222221</v>
      </c>
    </row>
    <row r="901" spans="1:3" x14ac:dyDescent="0.15">
      <c r="A901" s="5">
        <f t="shared" si="42"/>
        <v>900</v>
      </c>
      <c r="B901" s="5">
        <f t="shared" si="43"/>
        <v>62.5</v>
      </c>
      <c r="C901" s="5">
        <f t="shared" si="44"/>
        <v>18.75</v>
      </c>
    </row>
    <row r="902" spans="1:3" x14ac:dyDescent="0.15">
      <c r="A902" s="5">
        <f t="shared" si="42"/>
        <v>901</v>
      </c>
      <c r="B902" s="5">
        <f t="shared" si="43"/>
        <v>62.569444444444443</v>
      </c>
      <c r="C902" s="5">
        <f t="shared" si="44"/>
        <v>18.715277777777779</v>
      </c>
    </row>
    <row r="903" spans="1:3" x14ac:dyDescent="0.15">
      <c r="A903" s="5">
        <f t="shared" si="42"/>
        <v>902</v>
      </c>
      <c r="B903" s="5">
        <f t="shared" si="43"/>
        <v>62.638888888888886</v>
      </c>
      <c r="C903" s="5">
        <f t="shared" si="44"/>
        <v>18.680555555555557</v>
      </c>
    </row>
    <row r="904" spans="1:3" x14ac:dyDescent="0.15">
      <c r="A904" s="5">
        <f t="shared" si="42"/>
        <v>903</v>
      </c>
      <c r="B904" s="5">
        <f t="shared" si="43"/>
        <v>62.708333333333329</v>
      </c>
      <c r="C904" s="5">
        <f t="shared" si="44"/>
        <v>18.645833333333336</v>
      </c>
    </row>
    <row r="905" spans="1:3" x14ac:dyDescent="0.15">
      <c r="A905" s="5">
        <f t="shared" si="42"/>
        <v>904</v>
      </c>
      <c r="B905" s="5">
        <f t="shared" si="43"/>
        <v>62.777777777777779</v>
      </c>
      <c r="C905" s="5">
        <f t="shared" si="44"/>
        <v>18.611111111111111</v>
      </c>
    </row>
    <row r="906" spans="1:3" x14ac:dyDescent="0.15">
      <c r="A906" s="5">
        <f t="shared" si="42"/>
        <v>905</v>
      </c>
      <c r="B906" s="5">
        <f t="shared" si="43"/>
        <v>62.847222222222221</v>
      </c>
      <c r="C906" s="5">
        <f t="shared" si="44"/>
        <v>18.576388888888889</v>
      </c>
    </row>
    <row r="907" spans="1:3" x14ac:dyDescent="0.15">
      <c r="A907" s="5">
        <f t="shared" si="42"/>
        <v>906</v>
      </c>
      <c r="B907" s="5">
        <f t="shared" si="43"/>
        <v>62.916666666666664</v>
      </c>
      <c r="C907" s="5">
        <f t="shared" si="44"/>
        <v>18.541666666666668</v>
      </c>
    </row>
    <row r="908" spans="1:3" x14ac:dyDescent="0.15">
      <c r="A908" s="5">
        <f t="shared" si="42"/>
        <v>907</v>
      </c>
      <c r="B908" s="5">
        <f t="shared" si="43"/>
        <v>62.986111111111107</v>
      </c>
      <c r="C908" s="5">
        <f t="shared" si="44"/>
        <v>18.506944444444446</v>
      </c>
    </row>
    <row r="909" spans="1:3" x14ac:dyDescent="0.15">
      <c r="A909" s="5">
        <f t="shared" si="42"/>
        <v>908</v>
      </c>
      <c r="B909" s="5">
        <f t="shared" si="43"/>
        <v>63.055555555555557</v>
      </c>
      <c r="C909" s="5">
        <f t="shared" si="44"/>
        <v>18.472222222222221</v>
      </c>
    </row>
    <row r="910" spans="1:3" x14ac:dyDescent="0.15">
      <c r="A910" s="5">
        <f t="shared" si="42"/>
        <v>909</v>
      </c>
      <c r="B910" s="5">
        <f t="shared" si="43"/>
        <v>63.125</v>
      </c>
      <c r="C910" s="5">
        <f t="shared" si="44"/>
        <v>18.4375</v>
      </c>
    </row>
    <row r="911" spans="1:3" x14ac:dyDescent="0.15">
      <c r="A911" s="5">
        <f t="shared" si="42"/>
        <v>910</v>
      </c>
      <c r="B911" s="5">
        <f t="shared" si="43"/>
        <v>63.194444444444443</v>
      </c>
      <c r="C911" s="5">
        <f t="shared" si="44"/>
        <v>18.402777777777779</v>
      </c>
    </row>
    <row r="912" spans="1:3" x14ac:dyDescent="0.15">
      <c r="A912" s="5">
        <f t="shared" si="42"/>
        <v>911</v>
      </c>
      <c r="B912" s="5">
        <f t="shared" si="43"/>
        <v>63.263888888888886</v>
      </c>
      <c r="C912" s="5">
        <f t="shared" si="44"/>
        <v>18.368055555555557</v>
      </c>
    </row>
    <row r="913" spans="1:3" x14ac:dyDescent="0.15">
      <c r="A913" s="5">
        <f t="shared" si="42"/>
        <v>912</v>
      </c>
      <c r="B913" s="5">
        <f t="shared" si="43"/>
        <v>63.333333333333329</v>
      </c>
      <c r="C913" s="5">
        <f t="shared" si="44"/>
        <v>18.333333333333336</v>
      </c>
    </row>
    <row r="914" spans="1:3" x14ac:dyDescent="0.15">
      <c r="A914" s="5">
        <f t="shared" si="42"/>
        <v>913</v>
      </c>
      <c r="B914" s="5">
        <f t="shared" si="43"/>
        <v>63.402777777777779</v>
      </c>
      <c r="C914" s="5">
        <f t="shared" si="44"/>
        <v>18.298611111111111</v>
      </c>
    </row>
    <row r="915" spans="1:3" x14ac:dyDescent="0.15">
      <c r="A915" s="5">
        <f t="shared" si="42"/>
        <v>914</v>
      </c>
      <c r="B915" s="5">
        <f t="shared" si="43"/>
        <v>63.472222222222221</v>
      </c>
      <c r="C915" s="5">
        <f t="shared" si="44"/>
        <v>18.263888888888889</v>
      </c>
    </row>
    <row r="916" spans="1:3" x14ac:dyDescent="0.15">
      <c r="A916" s="5">
        <f t="shared" si="42"/>
        <v>915</v>
      </c>
      <c r="B916" s="5">
        <f t="shared" si="43"/>
        <v>63.541666666666664</v>
      </c>
      <c r="C916" s="5">
        <f t="shared" si="44"/>
        <v>18.229166666666668</v>
      </c>
    </row>
    <row r="917" spans="1:3" x14ac:dyDescent="0.15">
      <c r="A917" s="5">
        <f t="shared" si="42"/>
        <v>916</v>
      </c>
      <c r="B917" s="5">
        <f t="shared" si="43"/>
        <v>63.611111111111107</v>
      </c>
      <c r="C917" s="5">
        <f t="shared" si="44"/>
        <v>18.194444444444446</v>
      </c>
    </row>
    <row r="918" spans="1:3" x14ac:dyDescent="0.15">
      <c r="A918" s="5">
        <f t="shared" si="42"/>
        <v>917</v>
      </c>
      <c r="B918" s="5">
        <f t="shared" si="43"/>
        <v>63.680555555555557</v>
      </c>
      <c r="C918" s="5">
        <f t="shared" si="44"/>
        <v>18.159722222222221</v>
      </c>
    </row>
    <row r="919" spans="1:3" x14ac:dyDescent="0.15">
      <c r="A919" s="5">
        <f t="shared" si="42"/>
        <v>918</v>
      </c>
      <c r="B919" s="5">
        <f t="shared" si="43"/>
        <v>63.75</v>
      </c>
      <c r="C919" s="5">
        <f t="shared" si="44"/>
        <v>18.125</v>
      </c>
    </row>
    <row r="920" spans="1:3" x14ac:dyDescent="0.15">
      <c r="A920" s="5">
        <f t="shared" si="42"/>
        <v>919</v>
      </c>
      <c r="B920" s="5">
        <f t="shared" si="43"/>
        <v>63.819444444444443</v>
      </c>
      <c r="C920" s="5">
        <f t="shared" si="44"/>
        <v>18.090277777777779</v>
      </c>
    </row>
    <row r="921" spans="1:3" x14ac:dyDescent="0.15">
      <c r="A921" s="5">
        <f t="shared" si="42"/>
        <v>920</v>
      </c>
      <c r="B921" s="5">
        <f t="shared" si="43"/>
        <v>63.888888888888886</v>
      </c>
      <c r="C921" s="5">
        <f t="shared" si="44"/>
        <v>18.055555555555557</v>
      </c>
    </row>
    <row r="922" spans="1:3" x14ac:dyDescent="0.15">
      <c r="A922" s="5">
        <f t="shared" si="42"/>
        <v>921</v>
      </c>
      <c r="B922" s="5">
        <f t="shared" si="43"/>
        <v>63.958333333333329</v>
      </c>
      <c r="C922" s="5">
        <f t="shared" si="44"/>
        <v>18.020833333333336</v>
      </c>
    </row>
    <row r="923" spans="1:3" x14ac:dyDescent="0.15">
      <c r="A923" s="5">
        <f t="shared" si="42"/>
        <v>922</v>
      </c>
      <c r="B923" s="5">
        <f t="shared" si="43"/>
        <v>64.027777777777771</v>
      </c>
      <c r="C923" s="5">
        <f t="shared" si="44"/>
        <v>17.986111111111114</v>
      </c>
    </row>
    <row r="924" spans="1:3" x14ac:dyDescent="0.15">
      <c r="A924" s="5">
        <f t="shared" si="42"/>
        <v>923</v>
      </c>
      <c r="B924" s="5">
        <f t="shared" si="43"/>
        <v>64.097222222222214</v>
      </c>
      <c r="C924" s="5">
        <f t="shared" si="44"/>
        <v>17.951388888888893</v>
      </c>
    </row>
    <row r="925" spans="1:3" x14ac:dyDescent="0.15">
      <c r="A925" s="5">
        <f t="shared" si="42"/>
        <v>924</v>
      </c>
      <c r="B925" s="5">
        <f t="shared" si="43"/>
        <v>64.166666666666671</v>
      </c>
      <c r="C925" s="5">
        <f t="shared" si="44"/>
        <v>17.916666666666664</v>
      </c>
    </row>
    <row r="926" spans="1:3" x14ac:dyDescent="0.15">
      <c r="A926" s="5">
        <f t="shared" si="42"/>
        <v>925</v>
      </c>
      <c r="B926" s="5">
        <f t="shared" si="43"/>
        <v>64.236111111111114</v>
      </c>
      <c r="C926" s="5">
        <f t="shared" si="44"/>
        <v>17.881944444444443</v>
      </c>
    </row>
    <row r="927" spans="1:3" x14ac:dyDescent="0.15">
      <c r="A927" s="5">
        <f t="shared" si="42"/>
        <v>926</v>
      </c>
      <c r="B927" s="5">
        <f t="shared" si="43"/>
        <v>64.305555555555557</v>
      </c>
      <c r="C927" s="5">
        <f t="shared" si="44"/>
        <v>17.847222222222221</v>
      </c>
    </row>
    <row r="928" spans="1:3" x14ac:dyDescent="0.15">
      <c r="A928" s="5">
        <f t="shared" si="42"/>
        <v>927</v>
      </c>
      <c r="B928" s="5">
        <f t="shared" si="43"/>
        <v>64.375</v>
      </c>
      <c r="C928" s="5">
        <f t="shared" si="44"/>
        <v>17.8125</v>
      </c>
    </row>
    <row r="929" spans="1:3" x14ac:dyDescent="0.15">
      <c r="A929" s="5">
        <f t="shared" si="42"/>
        <v>928</v>
      </c>
      <c r="B929" s="5">
        <f t="shared" si="43"/>
        <v>64.444444444444443</v>
      </c>
      <c r="C929" s="5">
        <f t="shared" si="44"/>
        <v>17.777777777777779</v>
      </c>
    </row>
    <row r="930" spans="1:3" x14ac:dyDescent="0.15">
      <c r="A930" s="5">
        <f t="shared" si="42"/>
        <v>929</v>
      </c>
      <c r="B930" s="5">
        <f t="shared" si="43"/>
        <v>64.513888888888886</v>
      </c>
      <c r="C930" s="5">
        <f t="shared" si="44"/>
        <v>17.743055555555557</v>
      </c>
    </row>
    <row r="931" spans="1:3" x14ac:dyDescent="0.15">
      <c r="A931" s="5">
        <f t="shared" si="42"/>
        <v>930</v>
      </c>
      <c r="B931" s="5">
        <f t="shared" si="43"/>
        <v>64.583333333333329</v>
      </c>
      <c r="C931" s="5">
        <f t="shared" si="44"/>
        <v>17.708333333333336</v>
      </c>
    </row>
    <row r="932" spans="1:3" x14ac:dyDescent="0.15">
      <c r="A932" s="5">
        <f t="shared" si="42"/>
        <v>931</v>
      </c>
      <c r="B932" s="5">
        <f t="shared" si="43"/>
        <v>64.652777777777771</v>
      </c>
      <c r="C932" s="5">
        <f t="shared" si="44"/>
        <v>17.673611111111114</v>
      </c>
    </row>
    <row r="933" spans="1:3" x14ac:dyDescent="0.15">
      <c r="A933" s="5">
        <f t="shared" si="42"/>
        <v>932</v>
      </c>
      <c r="B933" s="5">
        <f t="shared" si="43"/>
        <v>64.722222222222214</v>
      </c>
      <c r="C933" s="5">
        <f t="shared" si="44"/>
        <v>17.638888888888893</v>
      </c>
    </row>
    <row r="934" spans="1:3" x14ac:dyDescent="0.15">
      <c r="A934" s="5">
        <f t="shared" si="42"/>
        <v>933</v>
      </c>
      <c r="B934" s="5">
        <f t="shared" si="43"/>
        <v>64.791666666666671</v>
      </c>
      <c r="C934" s="5">
        <f t="shared" si="44"/>
        <v>17.604166666666664</v>
      </c>
    </row>
    <row r="935" spans="1:3" x14ac:dyDescent="0.15">
      <c r="A935" s="5">
        <f t="shared" si="42"/>
        <v>934</v>
      </c>
      <c r="B935" s="5">
        <f t="shared" si="43"/>
        <v>64.861111111111114</v>
      </c>
      <c r="C935" s="5">
        <f t="shared" si="44"/>
        <v>17.569444444444443</v>
      </c>
    </row>
    <row r="936" spans="1:3" x14ac:dyDescent="0.15">
      <c r="A936" s="5">
        <f t="shared" si="42"/>
        <v>935</v>
      </c>
      <c r="B936" s="5">
        <f t="shared" si="43"/>
        <v>64.930555555555557</v>
      </c>
      <c r="C936" s="5">
        <f t="shared" si="44"/>
        <v>17.534722222222221</v>
      </c>
    </row>
    <row r="937" spans="1:3" x14ac:dyDescent="0.15">
      <c r="A937" s="5">
        <f t="shared" si="42"/>
        <v>936</v>
      </c>
      <c r="B937" s="5">
        <f t="shared" si="43"/>
        <v>65</v>
      </c>
      <c r="C937" s="5">
        <f t="shared" si="44"/>
        <v>17.5</v>
      </c>
    </row>
    <row r="938" spans="1:3" x14ac:dyDescent="0.15">
      <c r="A938" s="5">
        <f t="shared" si="42"/>
        <v>937</v>
      </c>
      <c r="B938" s="5">
        <f t="shared" si="43"/>
        <v>65.069444444444443</v>
      </c>
      <c r="C938" s="5">
        <f t="shared" si="44"/>
        <v>17.465277777777779</v>
      </c>
    </row>
    <row r="939" spans="1:3" x14ac:dyDescent="0.15">
      <c r="A939" s="5">
        <f t="shared" si="42"/>
        <v>938</v>
      </c>
      <c r="B939" s="5">
        <f t="shared" si="43"/>
        <v>65.138888888888886</v>
      </c>
      <c r="C939" s="5">
        <f t="shared" si="44"/>
        <v>17.430555555555557</v>
      </c>
    </row>
    <row r="940" spans="1:3" x14ac:dyDescent="0.15">
      <c r="A940" s="5">
        <f t="shared" si="42"/>
        <v>939</v>
      </c>
      <c r="B940" s="5">
        <f t="shared" si="43"/>
        <v>65.208333333333329</v>
      </c>
      <c r="C940" s="5">
        <f t="shared" si="44"/>
        <v>17.395833333333336</v>
      </c>
    </row>
    <row r="941" spans="1:3" x14ac:dyDescent="0.15">
      <c r="A941" s="5">
        <f t="shared" si="42"/>
        <v>940</v>
      </c>
      <c r="B941" s="5">
        <f t="shared" si="43"/>
        <v>65.277777777777771</v>
      </c>
      <c r="C941" s="5">
        <f t="shared" si="44"/>
        <v>17.361111111111114</v>
      </c>
    </row>
    <row r="942" spans="1:3" x14ac:dyDescent="0.15">
      <c r="A942" s="5">
        <f t="shared" si="42"/>
        <v>941</v>
      </c>
      <c r="B942" s="5">
        <f t="shared" si="43"/>
        <v>65.347222222222214</v>
      </c>
      <c r="C942" s="5">
        <f t="shared" si="44"/>
        <v>17.326388888888893</v>
      </c>
    </row>
    <row r="943" spans="1:3" x14ac:dyDescent="0.15">
      <c r="A943" s="5">
        <f t="shared" si="42"/>
        <v>942</v>
      </c>
      <c r="B943" s="5">
        <f t="shared" si="43"/>
        <v>65.416666666666671</v>
      </c>
      <c r="C943" s="5">
        <f t="shared" si="44"/>
        <v>17.291666666666664</v>
      </c>
    </row>
    <row r="944" spans="1:3" x14ac:dyDescent="0.15">
      <c r="A944" s="5">
        <f t="shared" si="42"/>
        <v>943</v>
      </c>
      <c r="B944" s="5">
        <f t="shared" si="43"/>
        <v>65.486111111111114</v>
      </c>
      <c r="C944" s="5">
        <f t="shared" si="44"/>
        <v>17.256944444444443</v>
      </c>
    </row>
    <row r="945" spans="1:3" x14ac:dyDescent="0.15">
      <c r="A945" s="5">
        <f t="shared" si="42"/>
        <v>944</v>
      </c>
      <c r="B945" s="5">
        <f t="shared" si="43"/>
        <v>65.555555555555557</v>
      </c>
      <c r="C945" s="5">
        <f t="shared" si="44"/>
        <v>17.222222222222221</v>
      </c>
    </row>
    <row r="946" spans="1:3" x14ac:dyDescent="0.15">
      <c r="A946" s="5">
        <f t="shared" si="42"/>
        <v>945</v>
      </c>
      <c r="B946" s="5">
        <f t="shared" si="43"/>
        <v>65.625</v>
      </c>
      <c r="C946" s="5">
        <f t="shared" si="44"/>
        <v>17.1875</v>
      </c>
    </row>
    <row r="947" spans="1:3" x14ac:dyDescent="0.15">
      <c r="A947" s="5">
        <f t="shared" si="42"/>
        <v>946</v>
      </c>
      <c r="B947" s="5">
        <f t="shared" si="43"/>
        <v>65.694444444444443</v>
      </c>
      <c r="C947" s="5">
        <f t="shared" si="44"/>
        <v>17.152777777777779</v>
      </c>
    </row>
    <row r="948" spans="1:3" x14ac:dyDescent="0.15">
      <c r="A948" s="5">
        <f t="shared" si="42"/>
        <v>947</v>
      </c>
      <c r="B948" s="5">
        <f t="shared" si="43"/>
        <v>65.763888888888886</v>
      </c>
      <c r="C948" s="5">
        <f t="shared" si="44"/>
        <v>17.118055555555557</v>
      </c>
    </row>
    <row r="949" spans="1:3" x14ac:dyDescent="0.15">
      <c r="A949" s="5">
        <f t="shared" si="42"/>
        <v>948</v>
      </c>
      <c r="B949" s="5">
        <f t="shared" si="43"/>
        <v>65.833333333333329</v>
      </c>
      <c r="C949" s="5">
        <f t="shared" si="44"/>
        <v>17.083333333333336</v>
      </c>
    </row>
    <row r="950" spans="1:3" x14ac:dyDescent="0.15">
      <c r="A950" s="5">
        <f t="shared" si="42"/>
        <v>949</v>
      </c>
      <c r="B950" s="5">
        <f t="shared" si="43"/>
        <v>65.902777777777771</v>
      </c>
      <c r="C950" s="5">
        <f t="shared" si="44"/>
        <v>17.048611111111114</v>
      </c>
    </row>
    <row r="951" spans="1:3" x14ac:dyDescent="0.15">
      <c r="A951" s="5">
        <f t="shared" si="42"/>
        <v>950</v>
      </c>
      <c r="B951" s="5">
        <f t="shared" si="43"/>
        <v>65.972222222222214</v>
      </c>
      <c r="C951" s="5">
        <f t="shared" si="44"/>
        <v>17.013888888888893</v>
      </c>
    </row>
    <row r="952" spans="1:3" x14ac:dyDescent="0.15">
      <c r="A952" s="5">
        <f t="shared" si="42"/>
        <v>951</v>
      </c>
      <c r="B952" s="5">
        <f t="shared" si="43"/>
        <v>66.041666666666671</v>
      </c>
      <c r="C952" s="5">
        <f t="shared" si="44"/>
        <v>16.979166666666664</v>
      </c>
    </row>
    <row r="953" spans="1:3" x14ac:dyDescent="0.15">
      <c r="A953" s="5">
        <f t="shared" si="42"/>
        <v>952</v>
      </c>
      <c r="B953" s="5">
        <f t="shared" si="43"/>
        <v>66.111111111111114</v>
      </c>
      <c r="C953" s="5">
        <f t="shared" si="44"/>
        <v>16.944444444444443</v>
      </c>
    </row>
    <row r="954" spans="1:3" x14ac:dyDescent="0.15">
      <c r="A954" s="5">
        <f t="shared" si="42"/>
        <v>953</v>
      </c>
      <c r="B954" s="5">
        <f t="shared" si="43"/>
        <v>66.180555555555557</v>
      </c>
      <c r="C954" s="5">
        <f t="shared" si="44"/>
        <v>16.909722222222221</v>
      </c>
    </row>
    <row r="955" spans="1:3" x14ac:dyDescent="0.15">
      <c r="A955" s="5">
        <f t="shared" si="42"/>
        <v>954</v>
      </c>
      <c r="B955" s="5">
        <f t="shared" si="43"/>
        <v>66.25</v>
      </c>
      <c r="C955" s="5">
        <f t="shared" si="44"/>
        <v>16.875</v>
      </c>
    </row>
    <row r="956" spans="1:3" x14ac:dyDescent="0.15">
      <c r="A956" s="5">
        <f t="shared" si="42"/>
        <v>955</v>
      </c>
      <c r="B956" s="5">
        <f t="shared" si="43"/>
        <v>66.319444444444443</v>
      </c>
      <c r="C956" s="5">
        <f t="shared" si="44"/>
        <v>16.840277777777779</v>
      </c>
    </row>
    <row r="957" spans="1:3" x14ac:dyDescent="0.15">
      <c r="A957" s="5">
        <f t="shared" si="42"/>
        <v>956</v>
      </c>
      <c r="B957" s="5">
        <f t="shared" si="43"/>
        <v>66.388888888888886</v>
      </c>
      <c r="C957" s="5">
        <f t="shared" si="44"/>
        <v>16.805555555555557</v>
      </c>
    </row>
    <row r="958" spans="1:3" x14ac:dyDescent="0.15">
      <c r="A958" s="5">
        <f t="shared" si="42"/>
        <v>957</v>
      </c>
      <c r="B958" s="5">
        <f t="shared" si="43"/>
        <v>66.458333333333329</v>
      </c>
      <c r="C958" s="5">
        <f t="shared" si="44"/>
        <v>16.770833333333336</v>
      </c>
    </row>
    <row r="959" spans="1:3" x14ac:dyDescent="0.15">
      <c r="A959" s="5">
        <f t="shared" si="42"/>
        <v>958</v>
      </c>
      <c r="B959" s="5">
        <f t="shared" si="43"/>
        <v>66.527777777777771</v>
      </c>
      <c r="C959" s="5">
        <f t="shared" si="44"/>
        <v>16.736111111111114</v>
      </c>
    </row>
    <row r="960" spans="1:3" x14ac:dyDescent="0.15">
      <c r="A960" s="5">
        <f t="shared" si="42"/>
        <v>959</v>
      </c>
      <c r="B960" s="5">
        <f t="shared" si="43"/>
        <v>66.597222222222214</v>
      </c>
      <c r="C960" s="5">
        <f t="shared" si="44"/>
        <v>16.701388888888893</v>
      </c>
    </row>
    <row r="961" spans="1:3" x14ac:dyDescent="0.15">
      <c r="A961" s="5">
        <f t="shared" si="42"/>
        <v>960</v>
      </c>
      <c r="B961" s="5">
        <f t="shared" si="43"/>
        <v>66.666666666666671</v>
      </c>
      <c r="C961" s="5">
        <f t="shared" si="44"/>
        <v>16.666666666666664</v>
      </c>
    </row>
    <row r="962" spans="1:3" x14ac:dyDescent="0.15">
      <c r="A962" s="5">
        <f t="shared" ref="A962:A1025" si="45">ROW()-1</f>
        <v>961</v>
      </c>
      <c r="B962" s="5">
        <f t="shared" ref="B962:B1025" si="46">A962/vw_1</f>
        <v>66.736111111111114</v>
      </c>
      <c r="C962" s="5">
        <f t="shared" ref="C962:C1025" si="47">(100-B962) * 0.5</f>
        <v>16.631944444444443</v>
      </c>
    </row>
    <row r="963" spans="1:3" x14ac:dyDescent="0.15">
      <c r="A963" s="5">
        <f t="shared" si="45"/>
        <v>962</v>
      </c>
      <c r="B963" s="5">
        <f t="shared" si="46"/>
        <v>66.805555555555557</v>
      </c>
      <c r="C963" s="5">
        <f t="shared" si="47"/>
        <v>16.597222222222221</v>
      </c>
    </row>
    <row r="964" spans="1:3" x14ac:dyDescent="0.15">
      <c r="A964" s="5">
        <f t="shared" si="45"/>
        <v>963</v>
      </c>
      <c r="B964" s="5">
        <f t="shared" si="46"/>
        <v>66.875</v>
      </c>
      <c r="C964" s="5">
        <f t="shared" si="47"/>
        <v>16.5625</v>
      </c>
    </row>
    <row r="965" spans="1:3" x14ac:dyDescent="0.15">
      <c r="A965" s="5">
        <f t="shared" si="45"/>
        <v>964</v>
      </c>
      <c r="B965" s="5">
        <f t="shared" si="46"/>
        <v>66.944444444444443</v>
      </c>
      <c r="C965" s="5">
        <f t="shared" si="47"/>
        <v>16.527777777777779</v>
      </c>
    </row>
    <row r="966" spans="1:3" x14ac:dyDescent="0.15">
      <c r="A966" s="5">
        <f t="shared" si="45"/>
        <v>965</v>
      </c>
      <c r="B966" s="5">
        <f t="shared" si="46"/>
        <v>67.013888888888886</v>
      </c>
      <c r="C966" s="5">
        <f t="shared" si="47"/>
        <v>16.493055555555557</v>
      </c>
    </row>
    <row r="967" spans="1:3" x14ac:dyDescent="0.15">
      <c r="A967" s="5">
        <f t="shared" si="45"/>
        <v>966</v>
      </c>
      <c r="B967" s="5">
        <f t="shared" si="46"/>
        <v>67.083333333333329</v>
      </c>
      <c r="C967" s="5">
        <f t="shared" si="47"/>
        <v>16.458333333333336</v>
      </c>
    </row>
    <row r="968" spans="1:3" x14ac:dyDescent="0.15">
      <c r="A968" s="5">
        <f t="shared" si="45"/>
        <v>967</v>
      </c>
      <c r="B968" s="5">
        <f t="shared" si="46"/>
        <v>67.152777777777771</v>
      </c>
      <c r="C968" s="5">
        <f t="shared" si="47"/>
        <v>16.423611111111114</v>
      </c>
    </row>
    <row r="969" spans="1:3" x14ac:dyDescent="0.15">
      <c r="A969" s="5">
        <f t="shared" si="45"/>
        <v>968</v>
      </c>
      <c r="B969" s="5">
        <f t="shared" si="46"/>
        <v>67.222222222222214</v>
      </c>
      <c r="C969" s="5">
        <f t="shared" si="47"/>
        <v>16.388888888888893</v>
      </c>
    </row>
    <row r="970" spans="1:3" x14ac:dyDescent="0.15">
      <c r="A970" s="5">
        <f t="shared" si="45"/>
        <v>969</v>
      </c>
      <c r="B970" s="5">
        <f t="shared" si="46"/>
        <v>67.291666666666671</v>
      </c>
      <c r="C970" s="5">
        <f t="shared" si="47"/>
        <v>16.354166666666664</v>
      </c>
    </row>
    <row r="971" spans="1:3" x14ac:dyDescent="0.15">
      <c r="A971" s="5">
        <f t="shared" si="45"/>
        <v>970</v>
      </c>
      <c r="B971" s="5">
        <f t="shared" si="46"/>
        <v>67.361111111111114</v>
      </c>
      <c r="C971" s="5">
        <f t="shared" si="47"/>
        <v>16.319444444444443</v>
      </c>
    </row>
    <row r="972" spans="1:3" x14ac:dyDescent="0.15">
      <c r="A972" s="5">
        <f t="shared" si="45"/>
        <v>971</v>
      </c>
      <c r="B972" s="5">
        <f t="shared" si="46"/>
        <v>67.430555555555557</v>
      </c>
      <c r="C972" s="5">
        <f t="shared" si="47"/>
        <v>16.284722222222221</v>
      </c>
    </row>
    <row r="973" spans="1:3" x14ac:dyDescent="0.15">
      <c r="A973" s="5">
        <f t="shared" si="45"/>
        <v>972</v>
      </c>
      <c r="B973" s="5">
        <f t="shared" si="46"/>
        <v>67.5</v>
      </c>
      <c r="C973" s="5">
        <f t="shared" si="47"/>
        <v>16.25</v>
      </c>
    </row>
    <row r="974" spans="1:3" x14ac:dyDescent="0.15">
      <c r="A974" s="5">
        <f t="shared" si="45"/>
        <v>973</v>
      </c>
      <c r="B974" s="5">
        <f t="shared" si="46"/>
        <v>67.569444444444443</v>
      </c>
      <c r="C974" s="5">
        <f t="shared" si="47"/>
        <v>16.215277777777779</v>
      </c>
    </row>
    <row r="975" spans="1:3" x14ac:dyDescent="0.15">
      <c r="A975" s="5">
        <f t="shared" si="45"/>
        <v>974</v>
      </c>
      <c r="B975" s="5">
        <f t="shared" si="46"/>
        <v>67.638888888888886</v>
      </c>
      <c r="C975" s="5">
        <f t="shared" si="47"/>
        <v>16.180555555555557</v>
      </c>
    </row>
    <row r="976" spans="1:3" x14ac:dyDescent="0.15">
      <c r="A976" s="5">
        <f t="shared" si="45"/>
        <v>975</v>
      </c>
      <c r="B976" s="5">
        <f t="shared" si="46"/>
        <v>67.708333333333329</v>
      </c>
      <c r="C976" s="5">
        <f t="shared" si="47"/>
        <v>16.145833333333336</v>
      </c>
    </row>
    <row r="977" spans="1:3" x14ac:dyDescent="0.15">
      <c r="A977" s="5">
        <f t="shared" si="45"/>
        <v>976</v>
      </c>
      <c r="B977" s="5">
        <f t="shared" si="46"/>
        <v>67.777777777777771</v>
      </c>
      <c r="C977" s="5">
        <f t="shared" si="47"/>
        <v>16.111111111111114</v>
      </c>
    </row>
    <row r="978" spans="1:3" x14ac:dyDescent="0.15">
      <c r="A978" s="5">
        <f t="shared" si="45"/>
        <v>977</v>
      </c>
      <c r="B978" s="5">
        <f t="shared" si="46"/>
        <v>67.847222222222214</v>
      </c>
      <c r="C978" s="5">
        <f t="shared" si="47"/>
        <v>16.076388888888893</v>
      </c>
    </row>
    <row r="979" spans="1:3" x14ac:dyDescent="0.15">
      <c r="A979" s="5">
        <f t="shared" si="45"/>
        <v>978</v>
      </c>
      <c r="B979" s="5">
        <f t="shared" si="46"/>
        <v>67.916666666666671</v>
      </c>
      <c r="C979" s="5">
        <f t="shared" si="47"/>
        <v>16.041666666666664</v>
      </c>
    </row>
    <row r="980" spans="1:3" x14ac:dyDescent="0.15">
      <c r="A980" s="5">
        <f t="shared" si="45"/>
        <v>979</v>
      </c>
      <c r="B980" s="5">
        <f t="shared" si="46"/>
        <v>67.986111111111114</v>
      </c>
      <c r="C980" s="5">
        <f t="shared" si="47"/>
        <v>16.006944444444443</v>
      </c>
    </row>
    <row r="981" spans="1:3" x14ac:dyDescent="0.15">
      <c r="A981" s="5">
        <f t="shared" si="45"/>
        <v>980</v>
      </c>
      <c r="B981" s="5">
        <f t="shared" si="46"/>
        <v>68.055555555555557</v>
      </c>
      <c r="C981" s="5">
        <f t="shared" si="47"/>
        <v>15.972222222222221</v>
      </c>
    </row>
    <row r="982" spans="1:3" x14ac:dyDescent="0.15">
      <c r="A982" s="5">
        <f t="shared" si="45"/>
        <v>981</v>
      </c>
      <c r="B982" s="5">
        <f t="shared" si="46"/>
        <v>68.125</v>
      </c>
      <c r="C982" s="5">
        <f t="shared" si="47"/>
        <v>15.9375</v>
      </c>
    </row>
    <row r="983" spans="1:3" x14ac:dyDescent="0.15">
      <c r="A983" s="5">
        <f t="shared" si="45"/>
        <v>982</v>
      </c>
      <c r="B983" s="5">
        <f t="shared" si="46"/>
        <v>68.194444444444443</v>
      </c>
      <c r="C983" s="5">
        <f t="shared" si="47"/>
        <v>15.902777777777779</v>
      </c>
    </row>
    <row r="984" spans="1:3" x14ac:dyDescent="0.15">
      <c r="A984" s="5">
        <f t="shared" si="45"/>
        <v>983</v>
      </c>
      <c r="B984" s="5">
        <f t="shared" si="46"/>
        <v>68.263888888888886</v>
      </c>
      <c r="C984" s="5">
        <f t="shared" si="47"/>
        <v>15.868055555555557</v>
      </c>
    </row>
    <row r="985" spans="1:3" x14ac:dyDescent="0.15">
      <c r="A985" s="5">
        <f t="shared" si="45"/>
        <v>984</v>
      </c>
      <c r="B985" s="5">
        <f t="shared" si="46"/>
        <v>68.333333333333329</v>
      </c>
      <c r="C985" s="5">
        <f t="shared" si="47"/>
        <v>15.833333333333336</v>
      </c>
    </row>
    <row r="986" spans="1:3" x14ac:dyDescent="0.15">
      <c r="A986" s="5">
        <f t="shared" si="45"/>
        <v>985</v>
      </c>
      <c r="B986" s="5">
        <f t="shared" si="46"/>
        <v>68.402777777777771</v>
      </c>
      <c r="C986" s="5">
        <f t="shared" si="47"/>
        <v>15.798611111111114</v>
      </c>
    </row>
    <row r="987" spans="1:3" x14ac:dyDescent="0.15">
      <c r="A987" s="5">
        <f t="shared" si="45"/>
        <v>986</v>
      </c>
      <c r="B987" s="5">
        <f t="shared" si="46"/>
        <v>68.472222222222214</v>
      </c>
      <c r="C987" s="5">
        <f t="shared" si="47"/>
        <v>15.763888888888893</v>
      </c>
    </row>
    <row r="988" spans="1:3" x14ac:dyDescent="0.15">
      <c r="A988" s="5">
        <f t="shared" si="45"/>
        <v>987</v>
      </c>
      <c r="B988" s="5">
        <f t="shared" si="46"/>
        <v>68.541666666666671</v>
      </c>
      <c r="C988" s="5">
        <f t="shared" si="47"/>
        <v>15.729166666666664</v>
      </c>
    </row>
    <row r="989" spans="1:3" x14ac:dyDescent="0.15">
      <c r="A989" s="5">
        <f t="shared" si="45"/>
        <v>988</v>
      </c>
      <c r="B989" s="5">
        <f t="shared" si="46"/>
        <v>68.611111111111114</v>
      </c>
      <c r="C989" s="5">
        <f t="shared" si="47"/>
        <v>15.694444444444443</v>
      </c>
    </row>
    <row r="990" spans="1:3" x14ac:dyDescent="0.15">
      <c r="A990" s="5">
        <f t="shared" si="45"/>
        <v>989</v>
      </c>
      <c r="B990" s="5">
        <f t="shared" si="46"/>
        <v>68.680555555555557</v>
      </c>
      <c r="C990" s="5">
        <f t="shared" si="47"/>
        <v>15.659722222222221</v>
      </c>
    </row>
    <row r="991" spans="1:3" x14ac:dyDescent="0.15">
      <c r="A991" s="5">
        <f t="shared" si="45"/>
        <v>990</v>
      </c>
      <c r="B991" s="5">
        <f t="shared" si="46"/>
        <v>68.75</v>
      </c>
      <c r="C991" s="5">
        <f t="shared" si="47"/>
        <v>15.625</v>
      </c>
    </row>
    <row r="992" spans="1:3" x14ac:dyDescent="0.15">
      <c r="A992" s="5">
        <f t="shared" si="45"/>
        <v>991</v>
      </c>
      <c r="B992" s="5">
        <f t="shared" si="46"/>
        <v>68.819444444444443</v>
      </c>
      <c r="C992" s="5">
        <f t="shared" si="47"/>
        <v>15.590277777777779</v>
      </c>
    </row>
    <row r="993" spans="1:3" x14ac:dyDescent="0.15">
      <c r="A993" s="5">
        <f t="shared" si="45"/>
        <v>992</v>
      </c>
      <c r="B993" s="5">
        <f t="shared" si="46"/>
        <v>68.888888888888886</v>
      </c>
      <c r="C993" s="5">
        <f t="shared" si="47"/>
        <v>15.555555555555557</v>
      </c>
    </row>
    <row r="994" spans="1:3" x14ac:dyDescent="0.15">
      <c r="A994" s="5">
        <f t="shared" si="45"/>
        <v>993</v>
      </c>
      <c r="B994" s="5">
        <f t="shared" si="46"/>
        <v>68.958333333333329</v>
      </c>
      <c r="C994" s="5">
        <f t="shared" si="47"/>
        <v>15.520833333333336</v>
      </c>
    </row>
    <row r="995" spans="1:3" x14ac:dyDescent="0.15">
      <c r="A995" s="5">
        <f t="shared" si="45"/>
        <v>994</v>
      </c>
      <c r="B995" s="5">
        <f t="shared" si="46"/>
        <v>69.027777777777771</v>
      </c>
      <c r="C995" s="5">
        <f t="shared" si="47"/>
        <v>15.486111111111114</v>
      </c>
    </row>
    <row r="996" spans="1:3" x14ac:dyDescent="0.15">
      <c r="A996" s="5">
        <f t="shared" si="45"/>
        <v>995</v>
      </c>
      <c r="B996" s="5">
        <f t="shared" si="46"/>
        <v>69.097222222222214</v>
      </c>
      <c r="C996" s="5">
        <f t="shared" si="47"/>
        <v>15.451388888888893</v>
      </c>
    </row>
    <row r="997" spans="1:3" x14ac:dyDescent="0.15">
      <c r="A997" s="5">
        <f t="shared" si="45"/>
        <v>996</v>
      </c>
      <c r="B997" s="5">
        <f t="shared" si="46"/>
        <v>69.166666666666671</v>
      </c>
      <c r="C997" s="5">
        <f t="shared" si="47"/>
        <v>15.416666666666664</v>
      </c>
    </row>
    <row r="998" spans="1:3" x14ac:dyDescent="0.15">
      <c r="A998" s="5">
        <f t="shared" si="45"/>
        <v>997</v>
      </c>
      <c r="B998" s="5">
        <f t="shared" si="46"/>
        <v>69.236111111111114</v>
      </c>
      <c r="C998" s="5">
        <f t="shared" si="47"/>
        <v>15.381944444444443</v>
      </c>
    </row>
    <row r="999" spans="1:3" x14ac:dyDescent="0.15">
      <c r="A999" s="5">
        <f t="shared" si="45"/>
        <v>998</v>
      </c>
      <c r="B999" s="5">
        <f t="shared" si="46"/>
        <v>69.305555555555557</v>
      </c>
      <c r="C999" s="5">
        <f t="shared" si="47"/>
        <v>15.347222222222221</v>
      </c>
    </row>
    <row r="1000" spans="1:3" x14ac:dyDescent="0.15">
      <c r="A1000" s="5">
        <f t="shared" si="45"/>
        <v>999</v>
      </c>
      <c r="B1000" s="5">
        <f t="shared" si="46"/>
        <v>69.375</v>
      </c>
      <c r="C1000" s="5">
        <f t="shared" si="47"/>
        <v>15.3125</v>
      </c>
    </row>
    <row r="1001" spans="1:3" x14ac:dyDescent="0.15">
      <c r="A1001" s="5">
        <f t="shared" si="45"/>
        <v>1000</v>
      </c>
      <c r="B1001" s="5">
        <f t="shared" si="46"/>
        <v>69.444444444444443</v>
      </c>
      <c r="C1001" s="5">
        <f t="shared" si="47"/>
        <v>15.277777777777779</v>
      </c>
    </row>
    <row r="1002" spans="1:3" x14ac:dyDescent="0.15">
      <c r="A1002" s="5">
        <f t="shared" si="45"/>
        <v>1001</v>
      </c>
      <c r="B1002" s="5">
        <f t="shared" si="46"/>
        <v>69.513888888888886</v>
      </c>
      <c r="C1002" s="5">
        <f t="shared" si="47"/>
        <v>15.243055555555557</v>
      </c>
    </row>
    <row r="1003" spans="1:3" x14ac:dyDescent="0.15">
      <c r="A1003" s="5">
        <f t="shared" si="45"/>
        <v>1002</v>
      </c>
      <c r="B1003" s="5">
        <f t="shared" si="46"/>
        <v>69.583333333333329</v>
      </c>
      <c r="C1003" s="5">
        <f t="shared" si="47"/>
        <v>15.208333333333336</v>
      </c>
    </row>
    <row r="1004" spans="1:3" x14ac:dyDescent="0.15">
      <c r="A1004" s="5">
        <f t="shared" si="45"/>
        <v>1003</v>
      </c>
      <c r="B1004" s="5">
        <f t="shared" si="46"/>
        <v>69.652777777777771</v>
      </c>
      <c r="C1004" s="5">
        <f t="shared" si="47"/>
        <v>15.173611111111114</v>
      </c>
    </row>
    <row r="1005" spans="1:3" x14ac:dyDescent="0.15">
      <c r="A1005" s="5">
        <f t="shared" si="45"/>
        <v>1004</v>
      </c>
      <c r="B1005" s="5">
        <f t="shared" si="46"/>
        <v>69.722222222222214</v>
      </c>
      <c r="C1005" s="5">
        <f t="shared" si="47"/>
        <v>15.138888888888893</v>
      </c>
    </row>
    <row r="1006" spans="1:3" x14ac:dyDescent="0.15">
      <c r="A1006" s="5">
        <f t="shared" si="45"/>
        <v>1005</v>
      </c>
      <c r="B1006" s="5">
        <f t="shared" si="46"/>
        <v>69.791666666666671</v>
      </c>
      <c r="C1006" s="5">
        <f t="shared" si="47"/>
        <v>15.104166666666664</v>
      </c>
    </row>
    <row r="1007" spans="1:3" x14ac:dyDescent="0.15">
      <c r="A1007" s="5">
        <f t="shared" si="45"/>
        <v>1006</v>
      </c>
      <c r="B1007" s="5">
        <f t="shared" si="46"/>
        <v>69.861111111111114</v>
      </c>
      <c r="C1007" s="5">
        <f t="shared" si="47"/>
        <v>15.069444444444443</v>
      </c>
    </row>
    <row r="1008" spans="1:3" x14ac:dyDescent="0.15">
      <c r="A1008" s="5">
        <f t="shared" si="45"/>
        <v>1007</v>
      </c>
      <c r="B1008" s="5">
        <f t="shared" si="46"/>
        <v>69.930555555555557</v>
      </c>
      <c r="C1008" s="5">
        <f t="shared" si="47"/>
        <v>15.034722222222221</v>
      </c>
    </row>
    <row r="1009" spans="1:3" x14ac:dyDescent="0.15">
      <c r="A1009" s="5">
        <f t="shared" si="45"/>
        <v>1008</v>
      </c>
      <c r="B1009" s="5">
        <f t="shared" si="46"/>
        <v>70</v>
      </c>
      <c r="C1009" s="5">
        <f t="shared" si="47"/>
        <v>15</v>
      </c>
    </row>
    <row r="1010" spans="1:3" x14ac:dyDescent="0.15">
      <c r="A1010" s="5">
        <f t="shared" si="45"/>
        <v>1009</v>
      </c>
      <c r="B1010" s="5">
        <f t="shared" si="46"/>
        <v>70.069444444444443</v>
      </c>
      <c r="C1010" s="5">
        <f t="shared" si="47"/>
        <v>14.965277777777779</v>
      </c>
    </row>
    <row r="1011" spans="1:3" x14ac:dyDescent="0.15">
      <c r="A1011" s="5">
        <f t="shared" si="45"/>
        <v>1010</v>
      </c>
      <c r="B1011" s="5">
        <f t="shared" si="46"/>
        <v>70.138888888888886</v>
      </c>
      <c r="C1011" s="5">
        <f t="shared" si="47"/>
        <v>14.930555555555557</v>
      </c>
    </row>
    <row r="1012" spans="1:3" x14ac:dyDescent="0.15">
      <c r="A1012" s="5">
        <f t="shared" si="45"/>
        <v>1011</v>
      </c>
      <c r="B1012" s="5">
        <f t="shared" si="46"/>
        <v>70.208333333333329</v>
      </c>
      <c r="C1012" s="5">
        <f t="shared" si="47"/>
        <v>14.895833333333336</v>
      </c>
    </row>
    <row r="1013" spans="1:3" x14ac:dyDescent="0.15">
      <c r="A1013" s="5">
        <f t="shared" si="45"/>
        <v>1012</v>
      </c>
      <c r="B1013" s="5">
        <f t="shared" si="46"/>
        <v>70.277777777777771</v>
      </c>
      <c r="C1013" s="5">
        <f t="shared" si="47"/>
        <v>14.861111111111114</v>
      </c>
    </row>
    <row r="1014" spans="1:3" x14ac:dyDescent="0.15">
      <c r="A1014" s="5">
        <f t="shared" si="45"/>
        <v>1013</v>
      </c>
      <c r="B1014" s="5">
        <f t="shared" si="46"/>
        <v>70.347222222222214</v>
      </c>
      <c r="C1014" s="5">
        <f t="shared" si="47"/>
        <v>14.826388888888893</v>
      </c>
    </row>
    <row r="1015" spans="1:3" x14ac:dyDescent="0.15">
      <c r="A1015" s="5">
        <f t="shared" si="45"/>
        <v>1014</v>
      </c>
      <c r="B1015" s="5">
        <f t="shared" si="46"/>
        <v>70.416666666666671</v>
      </c>
      <c r="C1015" s="5">
        <f t="shared" si="47"/>
        <v>14.791666666666664</v>
      </c>
    </row>
    <row r="1016" spans="1:3" x14ac:dyDescent="0.15">
      <c r="A1016" s="5">
        <f t="shared" si="45"/>
        <v>1015</v>
      </c>
      <c r="B1016" s="5">
        <f t="shared" si="46"/>
        <v>70.486111111111114</v>
      </c>
      <c r="C1016" s="5">
        <f t="shared" si="47"/>
        <v>14.756944444444443</v>
      </c>
    </row>
    <row r="1017" spans="1:3" x14ac:dyDescent="0.15">
      <c r="A1017" s="5">
        <f t="shared" si="45"/>
        <v>1016</v>
      </c>
      <c r="B1017" s="5">
        <f t="shared" si="46"/>
        <v>70.555555555555557</v>
      </c>
      <c r="C1017" s="5">
        <f t="shared" si="47"/>
        <v>14.722222222222221</v>
      </c>
    </row>
    <row r="1018" spans="1:3" x14ac:dyDescent="0.15">
      <c r="A1018" s="5">
        <f t="shared" si="45"/>
        <v>1017</v>
      </c>
      <c r="B1018" s="5">
        <f t="shared" si="46"/>
        <v>70.625</v>
      </c>
      <c r="C1018" s="5">
        <f t="shared" si="47"/>
        <v>14.6875</v>
      </c>
    </row>
    <row r="1019" spans="1:3" x14ac:dyDescent="0.15">
      <c r="A1019" s="5">
        <f t="shared" si="45"/>
        <v>1018</v>
      </c>
      <c r="B1019" s="5">
        <f t="shared" si="46"/>
        <v>70.694444444444443</v>
      </c>
      <c r="C1019" s="5">
        <f t="shared" si="47"/>
        <v>14.652777777777779</v>
      </c>
    </row>
    <row r="1020" spans="1:3" x14ac:dyDescent="0.15">
      <c r="A1020" s="5">
        <f t="shared" si="45"/>
        <v>1019</v>
      </c>
      <c r="B1020" s="5">
        <f t="shared" si="46"/>
        <v>70.763888888888886</v>
      </c>
      <c r="C1020" s="5">
        <f t="shared" si="47"/>
        <v>14.618055555555557</v>
      </c>
    </row>
    <row r="1021" spans="1:3" x14ac:dyDescent="0.15">
      <c r="A1021" s="5">
        <f t="shared" si="45"/>
        <v>1020</v>
      </c>
      <c r="B1021" s="5">
        <f t="shared" si="46"/>
        <v>70.833333333333329</v>
      </c>
      <c r="C1021" s="5">
        <f t="shared" si="47"/>
        <v>14.583333333333336</v>
      </c>
    </row>
    <row r="1022" spans="1:3" x14ac:dyDescent="0.15">
      <c r="A1022" s="5">
        <f t="shared" si="45"/>
        <v>1021</v>
      </c>
      <c r="B1022" s="5">
        <f t="shared" si="46"/>
        <v>70.902777777777771</v>
      </c>
      <c r="C1022" s="5">
        <f t="shared" si="47"/>
        <v>14.548611111111114</v>
      </c>
    </row>
    <row r="1023" spans="1:3" x14ac:dyDescent="0.15">
      <c r="A1023" s="5">
        <f t="shared" si="45"/>
        <v>1022</v>
      </c>
      <c r="B1023" s="5">
        <f t="shared" si="46"/>
        <v>70.972222222222214</v>
      </c>
      <c r="C1023" s="5">
        <f t="shared" si="47"/>
        <v>14.513888888888893</v>
      </c>
    </row>
    <row r="1024" spans="1:3" x14ac:dyDescent="0.15">
      <c r="A1024" s="5">
        <f t="shared" si="45"/>
        <v>1023</v>
      </c>
      <c r="B1024" s="5">
        <f t="shared" si="46"/>
        <v>71.041666666666671</v>
      </c>
      <c r="C1024" s="5">
        <f t="shared" si="47"/>
        <v>14.479166666666664</v>
      </c>
    </row>
    <row r="1025" spans="1:3" x14ac:dyDescent="0.15">
      <c r="A1025" s="5">
        <f t="shared" si="45"/>
        <v>1024</v>
      </c>
      <c r="B1025" s="5">
        <f t="shared" si="46"/>
        <v>71.111111111111114</v>
      </c>
      <c r="C1025" s="5">
        <f t="shared" si="47"/>
        <v>14.444444444444443</v>
      </c>
    </row>
    <row r="1026" spans="1:3" x14ac:dyDescent="0.15">
      <c r="A1026" s="5">
        <f t="shared" ref="A1026:A1089" si="48">ROW()-1</f>
        <v>1025</v>
      </c>
      <c r="B1026" s="5">
        <f t="shared" ref="B1026:B1089" si="49">A1026/vw_1</f>
        <v>71.180555555555557</v>
      </c>
      <c r="C1026" s="5">
        <f t="shared" ref="C1026:C1089" si="50">(100-B1026) * 0.5</f>
        <v>14.409722222222221</v>
      </c>
    </row>
    <row r="1027" spans="1:3" x14ac:dyDescent="0.15">
      <c r="A1027" s="5">
        <f t="shared" si="48"/>
        <v>1026</v>
      </c>
      <c r="B1027" s="5">
        <f t="shared" si="49"/>
        <v>71.25</v>
      </c>
      <c r="C1027" s="5">
        <f t="shared" si="50"/>
        <v>14.375</v>
      </c>
    </row>
    <row r="1028" spans="1:3" x14ac:dyDescent="0.15">
      <c r="A1028" s="5">
        <f t="shared" si="48"/>
        <v>1027</v>
      </c>
      <c r="B1028" s="5">
        <f t="shared" si="49"/>
        <v>71.319444444444443</v>
      </c>
      <c r="C1028" s="5">
        <f t="shared" si="50"/>
        <v>14.340277777777779</v>
      </c>
    </row>
    <row r="1029" spans="1:3" x14ac:dyDescent="0.15">
      <c r="A1029" s="5">
        <f t="shared" si="48"/>
        <v>1028</v>
      </c>
      <c r="B1029" s="5">
        <f t="shared" si="49"/>
        <v>71.388888888888886</v>
      </c>
      <c r="C1029" s="5">
        <f t="shared" si="50"/>
        <v>14.305555555555557</v>
      </c>
    </row>
    <row r="1030" spans="1:3" x14ac:dyDescent="0.15">
      <c r="A1030" s="5">
        <f t="shared" si="48"/>
        <v>1029</v>
      </c>
      <c r="B1030" s="5">
        <f t="shared" si="49"/>
        <v>71.458333333333329</v>
      </c>
      <c r="C1030" s="5">
        <f t="shared" si="50"/>
        <v>14.270833333333336</v>
      </c>
    </row>
    <row r="1031" spans="1:3" x14ac:dyDescent="0.15">
      <c r="A1031" s="5">
        <f t="shared" si="48"/>
        <v>1030</v>
      </c>
      <c r="B1031" s="5">
        <f t="shared" si="49"/>
        <v>71.527777777777771</v>
      </c>
      <c r="C1031" s="5">
        <f t="shared" si="50"/>
        <v>14.236111111111114</v>
      </c>
    </row>
    <row r="1032" spans="1:3" x14ac:dyDescent="0.15">
      <c r="A1032" s="5">
        <f t="shared" si="48"/>
        <v>1031</v>
      </c>
      <c r="B1032" s="5">
        <f t="shared" si="49"/>
        <v>71.597222222222214</v>
      </c>
      <c r="C1032" s="5">
        <f t="shared" si="50"/>
        <v>14.201388888888893</v>
      </c>
    </row>
    <row r="1033" spans="1:3" x14ac:dyDescent="0.15">
      <c r="A1033" s="5">
        <f t="shared" si="48"/>
        <v>1032</v>
      </c>
      <c r="B1033" s="5">
        <f t="shared" si="49"/>
        <v>71.666666666666671</v>
      </c>
      <c r="C1033" s="5">
        <f t="shared" si="50"/>
        <v>14.166666666666664</v>
      </c>
    </row>
    <row r="1034" spans="1:3" x14ac:dyDescent="0.15">
      <c r="A1034" s="5">
        <f t="shared" si="48"/>
        <v>1033</v>
      </c>
      <c r="B1034" s="5">
        <f t="shared" si="49"/>
        <v>71.736111111111114</v>
      </c>
      <c r="C1034" s="5">
        <f t="shared" si="50"/>
        <v>14.131944444444443</v>
      </c>
    </row>
    <row r="1035" spans="1:3" x14ac:dyDescent="0.15">
      <c r="A1035" s="5">
        <f t="shared" si="48"/>
        <v>1034</v>
      </c>
      <c r="B1035" s="5">
        <f t="shared" si="49"/>
        <v>71.805555555555557</v>
      </c>
      <c r="C1035" s="5">
        <f t="shared" si="50"/>
        <v>14.097222222222221</v>
      </c>
    </row>
    <row r="1036" spans="1:3" x14ac:dyDescent="0.15">
      <c r="A1036" s="5">
        <f t="shared" si="48"/>
        <v>1035</v>
      </c>
      <c r="B1036" s="5">
        <f t="shared" si="49"/>
        <v>71.875</v>
      </c>
      <c r="C1036" s="5">
        <f t="shared" si="50"/>
        <v>14.0625</v>
      </c>
    </row>
    <row r="1037" spans="1:3" x14ac:dyDescent="0.15">
      <c r="A1037" s="5">
        <f t="shared" si="48"/>
        <v>1036</v>
      </c>
      <c r="B1037" s="5">
        <f t="shared" si="49"/>
        <v>71.944444444444443</v>
      </c>
      <c r="C1037" s="5">
        <f t="shared" si="50"/>
        <v>14.027777777777779</v>
      </c>
    </row>
    <row r="1038" spans="1:3" x14ac:dyDescent="0.15">
      <c r="A1038" s="5">
        <f t="shared" si="48"/>
        <v>1037</v>
      </c>
      <c r="B1038" s="5">
        <f t="shared" si="49"/>
        <v>72.013888888888886</v>
      </c>
      <c r="C1038" s="5">
        <f t="shared" si="50"/>
        <v>13.993055555555557</v>
      </c>
    </row>
    <row r="1039" spans="1:3" x14ac:dyDescent="0.15">
      <c r="A1039" s="5">
        <f t="shared" si="48"/>
        <v>1038</v>
      </c>
      <c r="B1039" s="5">
        <f t="shared" si="49"/>
        <v>72.083333333333329</v>
      </c>
      <c r="C1039" s="5">
        <f t="shared" si="50"/>
        <v>13.958333333333336</v>
      </c>
    </row>
    <row r="1040" spans="1:3" x14ac:dyDescent="0.15">
      <c r="A1040" s="5">
        <f t="shared" si="48"/>
        <v>1039</v>
      </c>
      <c r="B1040" s="5">
        <f t="shared" si="49"/>
        <v>72.152777777777771</v>
      </c>
      <c r="C1040" s="5">
        <f t="shared" si="50"/>
        <v>13.923611111111114</v>
      </c>
    </row>
    <row r="1041" spans="1:3" x14ac:dyDescent="0.15">
      <c r="A1041" s="5">
        <f t="shared" si="48"/>
        <v>1040</v>
      </c>
      <c r="B1041" s="5">
        <f t="shared" si="49"/>
        <v>72.222222222222214</v>
      </c>
      <c r="C1041" s="5">
        <f t="shared" si="50"/>
        <v>13.888888888888893</v>
      </c>
    </row>
    <row r="1042" spans="1:3" x14ac:dyDescent="0.15">
      <c r="A1042" s="5">
        <f t="shared" si="48"/>
        <v>1041</v>
      </c>
      <c r="B1042" s="5">
        <f t="shared" si="49"/>
        <v>72.291666666666671</v>
      </c>
      <c r="C1042" s="5">
        <f t="shared" si="50"/>
        <v>13.854166666666664</v>
      </c>
    </row>
    <row r="1043" spans="1:3" x14ac:dyDescent="0.15">
      <c r="A1043" s="5">
        <f t="shared" si="48"/>
        <v>1042</v>
      </c>
      <c r="B1043" s="5">
        <f t="shared" si="49"/>
        <v>72.361111111111114</v>
      </c>
      <c r="C1043" s="5">
        <f t="shared" si="50"/>
        <v>13.819444444444443</v>
      </c>
    </row>
    <row r="1044" spans="1:3" x14ac:dyDescent="0.15">
      <c r="A1044" s="5">
        <f t="shared" si="48"/>
        <v>1043</v>
      </c>
      <c r="B1044" s="5">
        <f t="shared" si="49"/>
        <v>72.430555555555557</v>
      </c>
      <c r="C1044" s="5">
        <f t="shared" si="50"/>
        <v>13.784722222222221</v>
      </c>
    </row>
    <row r="1045" spans="1:3" x14ac:dyDescent="0.15">
      <c r="A1045" s="5">
        <f t="shared" si="48"/>
        <v>1044</v>
      </c>
      <c r="B1045" s="5">
        <f t="shared" si="49"/>
        <v>72.5</v>
      </c>
      <c r="C1045" s="5">
        <f t="shared" si="50"/>
        <v>13.75</v>
      </c>
    </row>
    <row r="1046" spans="1:3" x14ac:dyDescent="0.15">
      <c r="A1046" s="5">
        <f t="shared" si="48"/>
        <v>1045</v>
      </c>
      <c r="B1046" s="5">
        <f t="shared" si="49"/>
        <v>72.569444444444443</v>
      </c>
      <c r="C1046" s="5">
        <f t="shared" si="50"/>
        <v>13.715277777777779</v>
      </c>
    </row>
    <row r="1047" spans="1:3" x14ac:dyDescent="0.15">
      <c r="A1047" s="5">
        <f t="shared" si="48"/>
        <v>1046</v>
      </c>
      <c r="B1047" s="5">
        <f t="shared" si="49"/>
        <v>72.638888888888886</v>
      </c>
      <c r="C1047" s="5">
        <f t="shared" si="50"/>
        <v>13.680555555555557</v>
      </c>
    </row>
    <row r="1048" spans="1:3" x14ac:dyDescent="0.15">
      <c r="A1048" s="5">
        <f t="shared" si="48"/>
        <v>1047</v>
      </c>
      <c r="B1048" s="5">
        <f t="shared" si="49"/>
        <v>72.708333333333329</v>
      </c>
      <c r="C1048" s="5">
        <f t="shared" si="50"/>
        <v>13.645833333333336</v>
      </c>
    </row>
    <row r="1049" spans="1:3" x14ac:dyDescent="0.15">
      <c r="A1049" s="5">
        <f t="shared" si="48"/>
        <v>1048</v>
      </c>
      <c r="B1049" s="5">
        <f t="shared" si="49"/>
        <v>72.777777777777771</v>
      </c>
      <c r="C1049" s="5">
        <f t="shared" si="50"/>
        <v>13.611111111111114</v>
      </c>
    </row>
    <row r="1050" spans="1:3" x14ac:dyDescent="0.15">
      <c r="A1050" s="5">
        <f t="shared" si="48"/>
        <v>1049</v>
      </c>
      <c r="B1050" s="5">
        <f t="shared" si="49"/>
        <v>72.847222222222214</v>
      </c>
      <c r="C1050" s="5">
        <f t="shared" si="50"/>
        <v>13.576388888888893</v>
      </c>
    </row>
    <row r="1051" spans="1:3" x14ac:dyDescent="0.15">
      <c r="A1051" s="5">
        <f t="shared" si="48"/>
        <v>1050</v>
      </c>
      <c r="B1051" s="5">
        <f t="shared" si="49"/>
        <v>72.916666666666671</v>
      </c>
      <c r="C1051" s="5">
        <f t="shared" si="50"/>
        <v>13.541666666666664</v>
      </c>
    </row>
    <row r="1052" spans="1:3" x14ac:dyDescent="0.15">
      <c r="A1052" s="5">
        <f t="shared" si="48"/>
        <v>1051</v>
      </c>
      <c r="B1052" s="5">
        <f t="shared" si="49"/>
        <v>72.986111111111114</v>
      </c>
      <c r="C1052" s="5">
        <f t="shared" si="50"/>
        <v>13.506944444444443</v>
      </c>
    </row>
    <row r="1053" spans="1:3" x14ac:dyDescent="0.15">
      <c r="A1053" s="5">
        <f t="shared" si="48"/>
        <v>1052</v>
      </c>
      <c r="B1053" s="5">
        <f t="shared" si="49"/>
        <v>73.055555555555557</v>
      </c>
      <c r="C1053" s="5">
        <f t="shared" si="50"/>
        <v>13.472222222222221</v>
      </c>
    </row>
    <row r="1054" spans="1:3" x14ac:dyDescent="0.15">
      <c r="A1054" s="5">
        <f t="shared" si="48"/>
        <v>1053</v>
      </c>
      <c r="B1054" s="5">
        <f t="shared" si="49"/>
        <v>73.125</v>
      </c>
      <c r="C1054" s="5">
        <f t="shared" si="50"/>
        <v>13.4375</v>
      </c>
    </row>
    <row r="1055" spans="1:3" x14ac:dyDescent="0.15">
      <c r="A1055" s="5">
        <f t="shared" si="48"/>
        <v>1054</v>
      </c>
      <c r="B1055" s="5">
        <f t="shared" si="49"/>
        <v>73.194444444444443</v>
      </c>
      <c r="C1055" s="5">
        <f t="shared" si="50"/>
        <v>13.402777777777779</v>
      </c>
    </row>
    <row r="1056" spans="1:3" x14ac:dyDescent="0.15">
      <c r="A1056" s="5">
        <f t="shared" si="48"/>
        <v>1055</v>
      </c>
      <c r="B1056" s="5">
        <f t="shared" si="49"/>
        <v>73.263888888888886</v>
      </c>
      <c r="C1056" s="5">
        <f t="shared" si="50"/>
        <v>13.368055555555557</v>
      </c>
    </row>
    <row r="1057" spans="1:3" x14ac:dyDescent="0.15">
      <c r="A1057" s="5">
        <f t="shared" si="48"/>
        <v>1056</v>
      </c>
      <c r="B1057" s="5">
        <f t="shared" si="49"/>
        <v>73.333333333333329</v>
      </c>
      <c r="C1057" s="5">
        <f t="shared" si="50"/>
        <v>13.333333333333336</v>
      </c>
    </row>
    <row r="1058" spans="1:3" x14ac:dyDescent="0.15">
      <c r="A1058" s="5">
        <f t="shared" si="48"/>
        <v>1057</v>
      </c>
      <c r="B1058" s="5">
        <f t="shared" si="49"/>
        <v>73.402777777777771</v>
      </c>
      <c r="C1058" s="5">
        <f t="shared" si="50"/>
        <v>13.298611111111114</v>
      </c>
    </row>
    <row r="1059" spans="1:3" x14ac:dyDescent="0.15">
      <c r="A1059" s="5">
        <f t="shared" si="48"/>
        <v>1058</v>
      </c>
      <c r="B1059" s="5">
        <f t="shared" si="49"/>
        <v>73.472222222222214</v>
      </c>
      <c r="C1059" s="5">
        <f t="shared" si="50"/>
        <v>13.263888888888893</v>
      </c>
    </row>
    <row r="1060" spans="1:3" x14ac:dyDescent="0.15">
      <c r="A1060" s="5">
        <f t="shared" si="48"/>
        <v>1059</v>
      </c>
      <c r="B1060" s="5">
        <f t="shared" si="49"/>
        <v>73.541666666666671</v>
      </c>
      <c r="C1060" s="5">
        <f t="shared" si="50"/>
        <v>13.229166666666664</v>
      </c>
    </row>
    <row r="1061" spans="1:3" x14ac:dyDescent="0.15">
      <c r="A1061" s="5">
        <f t="shared" si="48"/>
        <v>1060</v>
      </c>
      <c r="B1061" s="5">
        <f t="shared" si="49"/>
        <v>73.611111111111114</v>
      </c>
      <c r="C1061" s="5">
        <f t="shared" si="50"/>
        <v>13.194444444444443</v>
      </c>
    </row>
    <row r="1062" spans="1:3" x14ac:dyDescent="0.15">
      <c r="A1062" s="5">
        <f t="shared" si="48"/>
        <v>1061</v>
      </c>
      <c r="B1062" s="5">
        <f t="shared" si="49"/>
        <v>73.680555555555557</v>
      </c>
      <c r="C1062" s="5">
        <f t="shared" si="50"/>
        <v>13.159722222222221</v>
      </c>
    </row>
    <row r="1063" spans="1:3" x14ac:dyDescent="0.15">
      <c r="A1063" s="5">
        <f t="shared" si="48"/>
        <v>1062</v>
      </c>
      <c r="B1063" s="5">
        <f t="shared" si="49"/>
        <v>73.75</v>
      </c>
      <c r="C1063" s="5">
        <f t="shared" si="50"/>
        <v>13.125</v>
      </c>
    </row>
    <row r="1064" spans="1:3" x14ac:dyDescent="0.15">
      <c r="A1064" s="5">
        <f t="shared" si="48"/>
        <v>1063</v>
      </c>
      <c r="B1064" s="5">
        <f t="shared" si="49"/>
        <v>73.819444444444443</v>
      </c>
      <c r="C1064" s="5">
        <f t="shared" si="50"/>
        <v>13.090277777777779</v>
      </c>
    </row>
    <row r="1065" spans="1:3" x14ac:dyDescent="0.15">
      <c r="A1065" s="5">
        <f t="shared" si="48"/>
        <v>1064</v>
      </c>
      <c r="B1065" s="5">
        <f t="shared" si="49"/>
        <v>73.888888888888886</v>
      </c>
      <c r="C1065" s="5">
        <f t="shared" si="50"/>
        <v>13.055555555555557</v>
      </c>
    </row>
    <row r="1066" spans="1:3" x14ac:dyDescent="0.15">
      <c r="A1066" s="5">
        <f t="shared" si="48"/>
        <v>1065</v>
      </c>
      <c r="B1066" s="5">
        <f t="shared" si="49"/>
        <v>73.958333333333329</v>
      </c>
      <c r="C1066" s="5">
        <f t="shared" si="50"/>
        <v>13.020833333333336</v>
      </c>
    </row>
    <row r="1067" spans="1:3" x14ac:dyDescent="0.15">
      <c r="A1067" s="5">
        <f t="shared" si="48"/>
        <v>1066</v>
      </c>
      <c r="B1067" s="5">
        <f t="shared" si="49"/>
        <v>74.027777777777771</v>
      </c>
      <c r="C1067" s="5">
        <f t="shared" si="50"/>
        <v>12.986111111111114</v>
      </c>
    </row>
    <row r="1068" spans="1:3" x14ac:dyDescent="0.15">
      <c r="A1068" s="5">
        <f t="shared" si="48"/>
        <v>1067</v>
      </c>
      <c r="B1068" s="5">
        <f t="shared" si="49"/>
        <v>74.097222222222214</v>
      </c>
      <c r="C1068" s="5">
        <f t="shared" si="50"/>
        <v>12.951388888888893</v>
      </c>
    </row>
    <row r="1069" spans="1:3" x14ac:dyDescent="0.15">
      <c r="A1069" s="5">
        <f t="shared" si="48"/>
        <v>1068</v>
      </c>
      <c r="B1069" s="5">
        <f t="shared" si="49"/>
        <v>74.166666666666671</v>
      </c>
      <c r="C1069" s="5">
        <f t="shared" si="50"/>
        <v>12.916666666666664</v>
      </c>
    </row>
    <row r="1070" spans="1:3" x14ac:dyDescent="0.15">
      <c r="A1070" s="5">
        <f t="shared" si="48"/>
        <v>1069</v>
      </c>
      <c r="B1070" s="5">
        <f t="shared" si="49"/>
        <v>74.236111111111114</v>
      </c>
      <c r="C1070" s="5">
        <f t="shared" si="50"/>
        <v>12.881944444444443</v>
      </c>
    </row>
    <row r="1071" spans="1:3" x14ac:dyDescent="0.15">
      <c r="A1071" s="5">
        <f t="shared" si="48"/>
        <v>1070</v>
      </c>
      <c r="B1071" s="5">
        <f t="shared" si="49"/>
        <v>74.305555555555557</v>
      </c>
      <c r="C1071" s="5">
        <f t="shared" si="50"/>
        <v>12.847222222222221</v>
      </c>
    </row>
    <row r="1072" spans="1:3" x14ac:dyDescent="0.15">
      <c r="A1072" s="5">
        <f t="shared" si="48"/>
        <v>1071</v>
      </c>
      <c r="B1072" s="5">
        <f t="shared" si="49"/>
        <v>74.375</v>
      </c>
      <c r="C1072" s="5">
        <f t="shared" si="50"/>
        <v>12.8125</v>
      </c>
    </row>
    <row r="1073" spans="1:3" x14ac:dyDescent="0.15">
      <c r="A1073" s="5">
        <f t="shared" si="48"/>
        <v>1072</v>
      </c>
      <c r="B1073" s="5">
        <f t="shared" si="49"/>
        <v>74.444444444444443</v>
      </c>
      <c r="C1073" s="5">
        <f t="shared" si="50"/>
        <v>12.777777777777779</v>
      </c>
    </row>
    <row r="1074" spans="1:3" x14ac:dyDescent="0.15">
      <c r="A1074" s="5">
        <f t="shared" si="48"/>
        <v>1073</v>
      </c>
      <c r="B1074" s="5">
        <f t="shared" si="49"/>
        <v>74.513888888888886</v>
      </c>
      <c r="C1074" s="5">
        <f t="shared" si="50"/>
        <v>12.743055555555557</v>
      </c>
    </row>
    <row r="1075" spans="1:3" x14ac:dyDescent="0.15">
      <c r="A1075" s="5">
        <f t="shared" si="48"/>
        <v>1074</v>
      </c>
      <c r="B1075" s="5">
        <f t="shared" si="49"/>
        <v>74.583333333333329</v>
      </c>
      <c r="C1075" s="5">
        <f t="shared" si="50"/>
        <v>12.708333333333336</v>
      </c>
    </row>
    <row r="1076" spans="1:3" x14ac:dyDescent="0.15">
      <c r="A1076" s="5">
        <f t="shared" si="48"/>
        <v>1075</v>
      </c>
      <c r="B1076" s="5">
        <f t="shared" si="49"/>
        <v>74.652777777777771</v>
      </c>
      <c r="C1076" s="5">
        <f t="shared" si="50"/>
        <v>12.673611111111114</v>
      </c>
    </row>
    <row r="1077" spans="1:3" x14ac:dyDescent="0.15">
      <c r="A1077" s="5">
        <f t="shared" si="48"/>
        <v>1076</v>
      </c>
      <c r="B1077" s="5">
        <f t="shared" si="49"/>
        <v>74.722222222222214</v>
      </c>
      <c r="C1077" s="5">
        <f t="shared" si="50"/>
        <v>12.638888888888893</v>
      </c>
    </row>
    <row r="1078" spans="1:3" x14ac:dyDescent="0.15">
      <c r="A1078" s="5">
        <f t="shared" si="48"/>
        <v>1077</v>
      </c>
      <c r="B1078" s="5">
        <f t="shared" si="49"/>
        <v>74.791666666666671</v>
      </c>
      <c r="C1078" s="5">
        <f t="shared" si="50"/>
        <v>12.604166666666664</v>
      </c>
    </row>
    <row r="1079" spans="1:3" x14ac:dyDescent="0.15">
      <c r="A1079" s="5">
        <f t="shared" si="48"/>
        <v>1078</v>
      </c>
      <c r="B1079" s="5">
        <f t="shared" si="49"/>
        <v>74.861111111111114</v>
      </c>
      <c r="C1079" s="5">
        <f t="shared" si="50"/>
        <v>12.569444444444443</v>
      </c>
    </row>
    <row r="1080" spans="1:3" x14ac:dyDescent="0.15">
      <c r="A1080" s="5">
        <f t="shared" si="48"/>
        <v>1079</v>
      </c>
      <c r="B1080" s="5">
        <f t="shared" si="49"/>
        <v>74.930555555555557</v>
      </c>
      <c r="C1080" s="5">
        <f t="shared" si="50"/>
        <v>12.534722222222221</v>
      </c>
    </row>
    <row r="1081" spans="1:3" x14ac:dyDescent="0.15">
      <c r="A1081" s="5">
        <f t="shared" si="48"/>
        <v>1080</v>
      </c>
      <c r="B1081" s="5">
        <f t="shared" si="49"/>
        <v>75</v>
      </c>
      <c r="C1081" s="5">
        <f t="shared" si="50"/>
        <v>12.5</v>
      </c>
    </row>
    <row r="1082" spans="1:3" x14ac:dyDescent="0.15">
      <c r="A1082" s="5">
        <f t="shared" si="48"/>
        <v>1081</v>
      </c>
      <c r="B1082" s="5">
        <f t="shared" si="49"/>
        <v>75.069444444444443</v>
      </c>
      <c r="C1082" s="5">
        <f t="shared" si="50"/>
        <v>12.465277777777779</v>
      </c>
    </row>
    <row r="1083" spans="1:3" x14ac:dyDescent="0.15">
      <c r="A1083" s="5">
        <f t="shared" si="48"/>
        <v>1082</v>
      </c>
      <c r="B1083" s="5">
        <f t="shared" si="49"/>
        <v>75.138888888888886</v>
      </c>
      <c r="C1083" s="5">
        <f t="shared" si="50"/>
        <v>12.430555555555557</v>
      </c>
    </row>
    <row r="1084" spans="1:3" x14ac:dyDescent="0.15">
      <c r="A1084" s="5">
        <f t="shared" si="48"/>
        <v>1083</v>
      </c>
      <c r="B1084" s="5">
        <f t="shared" si="49"/>
        <v>75.208333333333329</v>
      </c>
      <c r="C1084" s="5">
        <f t="shared" si="50"/>
        <v>12.395833333333336</v>
      </c>
    </row>
    <row r="1085" spans="1:3" x14ac:dyDescent="0.15">
      <c r="A1085" s="5">
        <f t="shared" si="48"/>
        <v>1084</v>
      </c>
      <c r="B1085" s="5">
        <f t="shared" si="49"/>
        <v>75.277777777777771</v>
      </c>
      <c r="C1085" s="5">
        <f t="shared" si="50"/>
        <v>12.361111111111114</v>
      </c>
    </row>
    <row r="1086" spans="1:3" x14ac:dyDescent="0.15">
      <c r="A1086" s="5">
        <f t="shared" si="48"/>
        <v>1085</v>
      </c>
      <c r="B1086" s="5">
        <f t="shared" si="49"/>
        <v>75.347222222222214</v>
      </c>
      <c r="C1086" s="5">
        <f t="shared" si="50"/>
        <v>12.326388888888893</v>
      </c>
    </row>
    <row r="1087" spans="1:3" x14ac:dyDescent="0.15">
      <c r="A1087" s="5">
        <f t="shared" si="48"/>
        <v>1086</v>
      </c>
      <c r="B1087" s="5">
        <f t="shared" si="49"/>
        <v>75.416666666666671</v>
      </c>
      <c r="C1087" s="5">
        <f t="shared" si="50"/>
        <v>12.291666666666664</v>
      </c>
    </row>
    <row r="1088" spans="1:3" x14ac:dyDescent="0.15">
      <c r="A1088" s="5">
        <f t="shared" si="48"/>
        <v>1087</v>
      </c>
      <c r="B1088" s="5">
        <f t="shared" si="49"/>
        <v>75.486111111111114</v>
      </c>
      <c r="C1088" s="5">
        <f t="shared" si="50"/>
        <v>12.256944444444443</v>
      </c>
    </row>
    <row r="1089" spans="1:3" x14ac:dyDescent="0.15">
      <c r="A1089" s="5">
        <f t="shared" si="48"/>
        <v>1088</v>
      </c>
      <c r="B1089" s="5">
        <f t="shared" si="49"/>
        <v>75.555555555555557</v>
      </c>
      <c r="C1089" s="5">
        <f t="shared" si="50"/>
        <v>12.222222222222221</v>
      </c>
    </row>
    <row r="1090" spans="1:3" x14ac:dyDescent="0.15">
      <c r="A1090" s="5">
        <f t="shared" ref="A1090:A1153" si="51">ROW()-1</f>
        <v>1089</v>
      </c>
      <c r="B1090" s="5">
        <f t="shared" ref="B1090:B1153" si="52">A1090/vw_1</f>
        <v>75.625</v>
      </c>
      <c r="C1090" s="5">
        <f t="shared" ref="C1090:C1153" si="53">(100-B1090) * 0.5</f>
        <v>12.1875</v>
      </c>
    </row>
    <row r="1091" spans="1:3" x14ac:dyDescent="0.15">
      <c r="A1091" s="5">
        <f t="shared" si="51"/>
        <v>1090</v>
      </c>
      <c r="B1091" s="5">
        <f t="shared" si="52"/>
        <v>75.694444444444443</v>
      </c>
      <c r="C1091" s="5">
        <f t="shared" si="53"/>
        <v>12.152777777777779</v>
      </c>
    </row>
    <row r="1092" spans="1:3" x14ac:dyDescent="0.15">
      <c r="A1092" s="5">
        <f t="shared" si="51"/>
        <v>1091</v>
      </c>
      <c r="B1092" s="5">
        <f t="shared" si="52"/>
        <v>75.763888888888886</v>
      </c>
      <c r="C1092" s="5">
        <f t="shared" si="53"/>
        <v>12.118055555555557</v>
      </c>
    </row>
    <row r="1093" spans="1:3" x14ac:dyDescent="0.15">
      <c r="A1093" s="5">
        <f t="shared" si="51"/>
        <v>1092</v>
      </c>
      <c r="B1093" s="5">
        <f t="shared" si="52"/>
        <v>75.833333333333329</v>
      </c>
      <c r="C1093" s="5">
        <f t="shared" si="53"/>
        <v>12.083333333333336</v>
      </c>
    </row>
    <row r="1094" spans="1:3" x14ac:dyDescent="0.15">
      <c r="A1094" s="5">
        <f t="shared" si="51"/>
        <v>1093</v>
      </c>
      <c r="B1094" s="5">
        <f t="shared" si="52"/>
        <v>75.902777777777771</v>
      </c>
      <c r="C1094" s="5">
        <f t="shared" si="53"/>
        <v>12.048611111111114</v>
      </c>
    </row>
    <row r="1095" spans="1:3" x14ac:dyDescent="0.15">
      <c r="A1095" s="5">
        <f t="shared" si="51"/>
        <v>1094</v>
      </c>
      <c r="B1095" s="5">
        <f t="shared" si="52"/>
        <v>75.972222222222214</v>
      </c>
      <c r="C1095" s="5">
        <f t="shared" si="53"/>
        <v>12.013888888888893</v>
      </c>
    </row>
    <row r="1096" spans="1:3" x14ac:dyDescent="0.15">
      <c r="A1096" s="5">
        <f t="shared" si="51"/>
        <v>1095</v>
      </c>
      <c r="B1096" s="5">
        <f t="shared" si="52"/>
        <v>76.041666666666671</v>
      </c>
      <c r="C1096" s="5">
        <f t="shared" si="53"/>
        <v>11.979166666666664</v>
      </c>
    </row>
    <row r="1097" spans="1:3" x14ac:dyDescent="0.15">
      <c r="A1097" s="5">
        <f t="shared" si="51"/>
        <v>1096</v>
      </c>
      <c r="B1097" s="5">
        <f t="shared" si="52"/>
        <v>76.111111111111114</v>
      </c>
      <c r="C1097" s="5">
        <f t="shared" si="53"/>
        <v>11.944444444444443</v>
      </c>
    </row>
    <row r="1098" spans="1:3" x14ac:dyDescent="0.15">
      <c r="A1098" s="5">
        <f t="shared" si="51"/>
        <v>1097</v>
      </c>
      <c r="B1098" s="5">
        <f t="shared" si="52"/>
        <v>76.180555555555557</v>
      </c>
      <c r="C1098" s="5">
        <f t="shared" si="53"/>
        <v>11.909722222222221</v>
      </c>
    </row>
    <row r="1099" spans="1:3" x14ac:dyDescent="0.15">
      <c r="A1099" s="5">
        <f t="shared" si="51"/>
        <v>1098</v>
      </c>
      <c r="B1099" s="5">
        <f t="shared" si="52"/>
        <v>76.25</v>
      </c>
      <c r="C1099" s="5">
        <f t="shared" si="53"/>
        <v>11.875</v>
      </c>
    </row>
    <row r="1100" spans="1:3" x14ac:dyDescent="0.15">
      <c r="A1100" s="5">
        <f t="shared" si="51"/>
        <v>1099</v>
      </c>
      <c r="B1100" s="5">
        <f t="shared" si="52"/>
        <v>76.319444444444443</v>
      </c>
      <c r="C1100" s="5">
        <f t="shared" si="53"/>
        <v>11.840277777777779</v>
      </c>
    </row>
    <row r="1101" spans="1:3" x14ac:dyDescent="0.15">
      <c r="A1101" s="5">
        <f t="shared" si="51"/>
        <v>1100</v>
      </c>
      <c r="B1101" s="5">
        <f t="shared" si="52"/>
        <v>76.388888888888886</v>
      </c>
      <c r="C1101" s="5">
        <f t="shared" si="53"/>
        <v>11.805555555555557</v>
      </c>
    </row>
    <row r="1102" spans="1:3" x14ac:dyDescent="0.15">
      <c r="A1102" s="5">
        <f t="shared" si="51"/>
        <v>1101</v>
      </c>
      <c r="B1102" s="5">
        <f t="shared" si="52"/>
        <v>76.458333333333329</v>
      </c>
      <c r="C1102" s="5">
        <f t="shared" si="53"/>
        <v>11.770833333333336</v>
      </c>
    </row>
    <row r="1103" spans="1:3" x14ac:dyDescent="0.15">
      <c r="A1103" s="5">
        <f t="shared" si="51"/>
        <v>1102</v>
      </c>
      <c r="B1103" s="5">
        <f t="shared" si="52"/>
        <v>76.527777777777771</v>
      </c>
      <c r="C1103" s="5">
        <f t="shared" si="53"/>
        <v>11.736111111111114</v>
      </c>
    </row>
    <row r="1104" spans="1:3" x14ac:dyDescent="0.15">
      <c r="A1104" s="5">
        <f t="shared" si="51"/>
        <v>1103</v>
      </c>
      <c r="B1104" s="5">
        <f t="shared" si="52"/>
        <v>76.597222222222214</v>
      </c>
      <c r="C1104" s="5">
        <f t="shared" si="53"/>
        <v>11.701388888888893</v>
      </c>
    </row>
    <row r="1105" spans="1:3" x14ac:dyDescent="0.15">
      <c r="A1105" s="5">
        <f t="shared" si="51"/>
        <v>1104</v>
      </c>
      <c r="B1105" s="5">
        <f t="shared" si="52"/>
        <v>76.666666666666671</v>
      </c>
      <c r="C1105" s="5">
        <f t="shared" si="53"/>
        <v>11.666666666666664</v>
      </c>
    </row>
    <row r="1106" spans="1:3" x14ac:dyDescent="0.15">
      <c r="A1106" s="5">
        <f t="shared" si="51"/>
        <v>1105</v>
      </c>
      <c r="B1106" s="5">
        <f t="shared" si="52"/>
        <v>76.736111111111114</v>
      </c>
      <c r="C1106" s="5">
        <f t="shared" si="53"/>
        <v>11.631944444444443</v>
      </c>
    </row>
    <row r="1107" spans="1:3" x14ac:dyDescent="0.15">
      <c r="A1107" s="5">
        <f t="shared" si="51"/>
        <v>1106</v>
      </c>
      <c r="B1107" s="5">
        <f t="shared" si="52"/>
        <v>76.805555555555557</v>
      </c>
      <c r="C1107" s="5">
        <f t="shared" si="53"/>
        <v>11.597222222222221</v>
      </c>
    </row>
    <row r="1108" spans="1:3" x14ac:dyDescent="0.15">
      <c r="A1108" s="5">
        <f t="shared" si="51"/>
        <v>1107</v>
      </c>
      <c r="B1108" s="5">
        <f t="shared" si="52"/>
        <v>76.875</v>
      </c>
      <c r="C1108" s="5">
        <f t="shared" si="53"/>
        <v>11.5625</v>
      </c>
    </row>
    <row r="1109" spans="1:3" x14ac:dyDescent="0.15">
      <c r="A1109" s="5">
        <f t="shared" si="51"/>
        <v>1108</v>
      </c>
      <c r="B1109" s="5">
        <f t="shared" si="52"/>
        <v>76.944444444444443</v>
      </c>
      <c r="C1109" s="5">
        <f t="shared" si="53"/>
        <v>11.527777777777779</v>
      </c>
    </row>
    <row r="1110" spans="1:3" x14ac:dyDescent="0.15">
      <c r="A1110" s="5">
        <f t="shared" si="51"/>
        <v>1109</v>
      </c>
      <c r="B1110" s="5">
        <f t="shared" si="52"/>
        <v>77.013888888888886</v>
      </c>
      <c r="C1110" s="5">
        <f t="shared" si="53"/>
        <v>11.493055555555557</v>
      </c>
    </row>
    <row r="1111" spans="1:3" x14ac:dyDescent="0.15">
      <c r="A1111" s="5">
        <f t="shared" si="51"/>
        <v>1110</v>
      </c>
      <c r="B1111" s="5">
        <f t="shared" si="52"/>
        <v>77.083333333333329</v>
      </c>
      <c r="C1111" s="5">
        <f t="shared" si="53"/>
        <v>11.458333333333336</v>
      </c>
    </row>
    <row r="1112" spans="1:3" x14ac:dyDescent="0.15">
      <c r="A1112" s="5">
        <f t="shared" si="51"/>
        <v>1111</v>
      </c>
      <c r="B1112" s="5">
        <f t="shared" si="52"/>
        <v>77.152777777777771</v>
      </c>
      <c r="C1112" s="5">
        <f t="shared" si="53"/>
        <v>11.423611111111114</v>
      </c>
    </row>
    <row r="1113" spans="1:3" x14ac:dyDescent="0.15">
      <c r="A1113" s="5">
        <f t="shared" si="51"/>
        <v>1112</v>
      </c>
      <c r="B1113" s="5">
        <f t="shared" si="52"/>
        <v>77.222222222222214</v>
      </c>
      <c r="C1113" s="5">
        <f t="shared" si="53"/>
        <v>11.388888888888893</v>
      </c>
    </row>
    <row r="1114" spans="1:3" x14ac:dyDescent="0.15">
      <c r="A1114" s="5">
        <f t="shared" si="51"/>
        <v>1113</v>
      </c>
      <c r="B1114" s="5">
        <f t="shared" si="52"/>
        <v>77.291666666666671</v>
      </c>
      <c r="C1114" s="5">
        <f t="shared" si="53"/>
        <v>11.354166666666664</v>
      </c>
    </row>
    <row r="1115" spans="1:3" x14ac:dyDescent="0.15">
      <c r="A1115" s="5">
        <f t="shared" si="51"/>
        <v>1114</v>
      </c>
      <c r="B1115" s="5">
        <f t="shared" si="52"/>
        <v>77.361111111111114</v>
      </c>
      <c r="C1115" s="5">
        <f t="shared" si="53"/>
        <v>11.319444444444443</v>
      </c>
    </row>
    <row r="1116" spans="1:3" x14ac:dyDescent="0.15">
      <c r="A1116" s="5">
        <f t="shared" si="51"/>
        <v>1115</v>
      </c>
      <c r="B1116" s="5">
        <f t="shared" si="52"/>
        <v>77.430555555555557</v>
      </c>
      <c r="C1116" s="5">
        <f t="shared" si="53"/>
        <v>11.284722222222221</v>
      </c>
    </row>
    <row r="1117" spans="1:3" x14ac:dyDescent="0.15">
      <c r="A1117" s="5">
        <f t="shared" si="51"/>
        <v>1116</v>
      </c>
      <c r="B1117" s="5">
        <f t="shared" si="52"/>
        <v>77.5</v>
      </c>
      <c r="C1117" s="5">
        <f t="shared" si="53"/>
        <v>11.25</v>
      </c>
    </row>
    <row r="1118" spans="1:3" x14ac:dyDescent="0.15">
      <c r="A1118" s="5">
        <f t="shared" si="51"/>
        <v>1117</v>
      </c>
      <c r="B1118" s="5">
        <f t="shared" si="52"/>
        <v>77.569444444444443</v>
      </c>
      <c r="C1118" s="5">
        <f t="shared" si="53"/>
        <v>11.215277777777779</v>
      </c>
    </row>
    <row r="1119" spans="1:3" x14ac:dyDescent="0.15">
      <c r="A1119" s="5">
        <f t="shared" si="51"/>
        <v>1118</v>
      </c>
      <c r="B1119" s="5">
        <f t="shared" si="52"/>
        <v>77.638888888888886</v>
      </c>
      <c r="C1119" s="5">
        <f t="shared" si="53"/>
        <v>11.180555555555557</v>
      </c>
    </row>
    <row r="1120" spans="1:3" x14ac:dyDescent="0.15">
      <c r="A1120" s="5">
        <f t="shared" si="51"/>
        <v>1119</v>
      </c>
      <c r="B1120" s="5">
        <f t="shared" si="52"/>
        <v>77.708333333333329</v>
      </c>
      <c r="C1120" s="5">
        <f t="shared" si="53"/>
        <v>11.145833333333336</v>
      </c>
    </row>
    <row r="1121" spans="1:3" x14ac:dyDescent="0.15">
      <c r="A1121" s="5">
        <f t="shared" si="51"/>
        <v>1120</v>
      </c>
      <c r="B1121" s="5">
        <f t="shared" si="52"/>
        <v>77.777777777777771</v>
      </c>
      <c r="C1121" s="5">
        <f t="shared" si="53"/>
        <v>11.111111111111114</v>
      </c>
    </row>
    <row r="1122" spans="1:3" x14ac:dyDescent="0.15">
      <c r="A1122" s="5">
        <f t="shared" si="51"/>
        <v>1121</v>
      </c>
      <c r="B1122" s="5">
        <f t="shared" si="52"/>
        <v>77.847222222222214</v>
      </c>
      <c r="C1122" s="5">
        <f t="shared" si="53"/>
        <v>11.076388888888893</v>
      </c>
    </row>
    <row r="1123" spans="1:3" x14ac:dyDescent="0.15">
      <c r="A1123" s="5">
        <f t="shared" si="51"/>
        <v>1122</v>
      </c>
      <c r="B1123" s="5">
        <f t="shared" si="52"/>
        <v>77.916666666666671</v>
      </c>
      <c r="C1123" s="5">
        <f t="shared" si="53"/>
        <v>11.041666666666664</v>
      </c>
    </row>
    <row r="1124" spans="1:3" x14ac:dyDescent="0.15">
      <c r="A1124" s="5">
        <f t="shared" si="51"/>
        <v>1123</v>
      </c>
      <c r="B1124" s="5">
        <f t="shared" si="52"/>
        <v>77.986111111111114</v>
      </c>
      <c r="C1124" s="5">
        <f t="shared" si="53"/>
        <v>11.006944444444443</v>
      </c>
    </row>
    <row r="1125" spans="1:3" x14ac:dyDescent="0.15">
      <c r="A1125" s="5">
        <f t="shared" si="51"/>
        <v>1124</v>
      </c>
      <c r="B1125" s="5">
        <f t="shared" si="52"/>
        <v>78.055555555555557</v>
      </c>
      <c r="C1125" s="5">
        <f t="shared" si="53"/>
        <v>10.972222222222221</v>
      </c>
    </row>
    <row r="1126" spans="1:3" x14ac:dyDescent="0.15">
      <c r="A1126" s="5">
        <f t="shared" si="51"/>
        <v>1125</v>
      </c>
      <c r="B1126" s="5">
        <f t="shared" si="52"/>
        <v>78.125</v>
      </c>
      <c r="C1126" s="5">
        <f t="shared" si="53"/>
        <v>10.9375</v>
      </c>
    </row>
    <row r="1127" spans="1:3" x14ac:dyDescent="0.15">
      <c r="A1127" s="5">
        <f t="shared" si="51"/>
        <v>1126</v>
      </c>
      <c r="B1127" s="5">
        <f t="shared" si="52"/>
        <v>78.194444444444443</v>
      </c>
      <c r="C1127" s="5">
        <f t="shared" si="53"/>
        <v>10.902777777777779</v>
      </c>
    </row>
    <row r="1128" spans="1:3" x14ac:dyDescent="0.15">
      <c r="A1128" s="5">
        <f t="shared" si="51"/>
        <v>1127</v>
      </c>
      <c r="B1128" s="5">
        <f t="shared" si="52"/>
        <v>78.263888888888886</v>
      </c>
      <c r="C1128" s="5">
        <f t="shared" si="53"/>
        <v>10.868055555555557</v>
      </c>
    </row>
    <row r="1129" spans="1:3" x14ac:dyDescent="0.15">
      <c r="A1129" s="5">
        <f t="shared" si="51"/>
        <v>1128</v>
      </c>
      <c r="B1129" s="5">
        <f t="shared" si="52"/>
        <v>78.333333333333329</v>
      </c>
      <c r="C1129" s="5">
        <f t="shared" si="53"/>
        <v>10.833333333333336</v>
      </c>
    </row>
    <row r="1130" spans="1:3" x14ac:dyDescent="0.15">
      <c r="A1130" s="5">
        <f t="shared" si="51"/>
        <v>1129</v>
      </c>
      <c r="B1130" s="5">
        <f t="shared" si="52"/>
        <v>78.402777777777771</v>
      </c>
      <c r="C1130" s="5">
        <f t="shared" si="53"/>
        <v>10.798611111111114</v>
      </c>
    </row>
    <row r="1131" spans="1:3" x14ac:dyDescent="0.15">
      <c r="A1131" s="5">
        <f t="shared" si="51"/>
        <v>1130</v>
      </c>
      <c r="B1131" s="5">
        <f t="shared" si="52"/>
        <v>78.472222222222214</v>
      </c>
      <c r="C1131" s="5">
        <f t="shared" si="53"/>
        <v>10.763888888888893</v>
      </c>
    </row>
    <row r="1132" spans="1:3" x14ac:dyDescent="0.15">
      <c r="A1132" s="5">
        <f t="shared" si="51"/>
        <v>1131</v>
      </c>
      <c r="B1132" s="5">
        <f t="shared" si="52"/>
        <v>78.541666666666671</v>
      </c>
      <c r="C1132" s="5">
        <f t="shared" si="53"/>
        <v>10.729166666666664</v>
      </c>
    </row>
    <row r="1133" spans="1:3" x14ac:dyDescent="0.15">
      <c r="A1133" s="5">
        <f t="shared" si="51"/>
        <v>1132</v>
      </c>
      <c r="B1133" s="5">
        <f t="shared" si="52"/>
        <v>78.611111111111114</v>
      </c>
      <c r="C1133" s="5">
        <f t="shared" si="53"/>
        <v>10.694444444444443</v>
      </c>
    </row>
    <row r="1134" spans="1:3" x14ac:dyDescent="0.15">
      <c r="A1134" s="5">
        <f t="shared" si="51"/>
        <v>1133</v>
      </c>
      <c r="B1134" s="5">
        <f t="shared" si="52"/>
        <v>78.680555555555557</v>
      </c>
      <c r="C1134" s="5">
        <f t="shared" si="53"/>
        <v>10.659722222222221</v>
      </c>
    </row>
    <row r="1135" spans="1:3" x14ac:dyDescent="0.15">
      <c r="A1135" s="5">
        <f t="shared" si="51"/>
        <v>1134</v>
      </c>
      <c r="B1135" s="5">
        <f t="shared" si="52"/>
        <v>78.75</v>
      </c>
      <c r="C1135" s="5">
        <f t="shared" si="53"/>
        <v>10.625</v>
      </c>
    </row>
    <row r="1136" spans="1:3" x14ac:dyDescent="0.15">
      <c r="A1136" s="5">
        <f t="shared" si="51"/>
        <v>1135</v>
      </c>
      <c r="B1136" s="5">
        <f t="shared" si="52"/>
        <v>78.819444444444443</v>
      </c>
      <c r="C1136" s="5">
        <f t="shared" si="53"/>
        <v>10.590277777777779</v>
      </c>
    </row>
    <row r="1137" spans="1:3" x14ac:dyDescent="0.15">
      <c r="A1137" s="5">
        <f t="shared" si="51"/>
        <v>1136</v>
      </c>
      <c r="B1137" s="5">
        <f t="shared" si="52"/>
        <v>78.888888888888886</v>
      </c>
      <c r="C1137" s="5">
        <f t="shared" si="53"/>
        <v>10.555555555555557</v>
      </c>
    </row>
    <row r="1138" spans="1:3" x14ac:dyDescent="0.15">
      <c r="A1138" s="5">
        <f t="shared" si="51"/>
        <v>1137</v>
      </c>
      <c r="B1138" s="5">
        <f t="shared" si="52"/>
        <v>78.958333333333329</v>
      </c>
      <c r="C1138" s="5">
        <f t="shared" si="53"/>
        <v>10.520833333333336</v>
      </c>
    </row>
    <row r="1139" spans="1:3" x14ac:dyDescent="0.15">
      <c r="A1139" s="5">
        <f t="shared" si="51"/>
        <v>1138</v>
      </c>
      <c r="B1139" s="5">
        <f t="shared" si="52"/>
        <v>79.027777777777771</v>
      </c>
      <c r="C1139" s="5">
        <f t="shared" si="53"/>
        <v>10.486111111111114</v>
      </c>
    </row>
    <row r="1140" spans="1:3" x14ac:dyDescent="0.15">
      <c r="A1140" s="5">
        <f t="shared" si="51"/>
        <v>1139</v>
      </c>
      <c r="B1140" s="5">
        <f t="shared" si="52"/>
        <v>79.097222222222214</v>
      </c>
      <c r="C1140" s="5">
        <f t="shared" si="53"/>
        <v>10.451388888888893</v>
      </c>
    </row>
    <row r="1141" spans="1:3" x14ac:dyDescent="0.15">
      <c r="A1141" s="5">
        <f t="shared" si="51"/>
        <v>1140</v>
      </c>
      <c r="B1141" s="5">
        <f t="shared" si="52"/>
        <v>79.166666666666671</v>
      </c>
      <c r="C1141" s="5">
        <f t="shared" si="53"/>
        <v>10.416666666666664</v>
      </c>
    </row>
    <row r="1142" spans="1:3" x14ac:dyDescent="0.15">
      <c r="A1142" s="5">
        <f t="shared" si="51"/>
        <v>1141</v>
      </c>
      <c r="B1142" s="5">
        <f t="shared" si="52"/>
        <v>79.236111111111114</v>
      </c>
      <c r="C1142" s="5">
        <f t="shared" si="53"/>
        <v>10.381944444444443</v>
      </c>
    </row>
    <row r="1143" spans="1:3" x14ac:dyDescent="0.15">
      <c r="A1143" s="5">
        <f t="shared" si="51"/>
        <v>1142</v>
      </c>
      <c r="B1143" s="5">
        <f t="shared" si="52"/>
        <v>79.305555555555557</v>
      </c>
      <c r="C1143" s="5">
        <f t="shared" si="53"/>
        <v>10.347222222222221</v>
      </c>
    </row>
    <row r="1144" spans="1:3" x14ac:dyDescent="0.15">
      <c r="A1144" s="5">
        <f t="shared" si="51"/>
        <v>1143</v>
      </c>
      <c r="B1144" s="5">
        <f t="shared" si="52"/>
        <v>79.375</v>
      </c>
      <c r="C1144" s="5">
        <f t="shared" si="53"/>
        <v>10.3125</v>
      </c>
    </row>
    <row r="1145" spans="1:3" x14ac:dyDescent="0.15">
      <c r="A1145" s="5">
        <f t="shared" si="51"/>
        <v>1144</v>
      </c>
      <c r="B1145" s="5">
        <f t="shared" si="52"/>
        <v>79.444444444444443</v>
      </c>
      <c r="C1145" s="5">
        <f t="shared" si="53"/>
        <v>10.277777777777779</v>
      </c>
    </row>
    <row r="1146" spans="1:3" x14ac:dyDescent="0.15">
      <c r="A1146" s="5">
        <f t="shared" si="51"/>
        <v>1145</v>
      </c>
      <c r="B1146" s="5">
        <f t="shared" si="52"/>
        <v>79.513888888888886</v>
      </c>
      <c r="C1146" s="5">
        <f t="shared" si="53"/>
        <v>10.243055555555557</v>
      </c>
    </row>
    <row r="1147" spans="1:3" x14ac:dyDescent="0.15">
      <c r="A1147" s="5">
        <f t="shared" si="51"/>
        <v>1146</v>
      </c>
      <c r="B1147" s="5">
        <f t="shared" si="52"/>
        <v>79.583333333333329</v>
      </c>
      <c r="C1147" s="5">
        <f t="shared" si="53"/>
        <v>10.208333333333336</v>
      </c>
    </row>
    <row r="1148" spans="1:3" x14ac:dyDescent="0.15">
      <c r="A1148" s="5">
        <f t="shared" si="51"/>
        <v>1147</v>
      </c>
      <c r="B1148" s="5">
        <f t="shared" si="52"/>
        <v>79.652777777777771</v>
      </c>
      <c r="C1148" s="5">
        <f t="shared" si="53"/>
        <v>10.173611111111114</v>
      </c>
    </row>
    <row r="1149" spans="1:3" x14ac:dyDescent="0.15">
      <c r="A1149" s="5">
        <f t="shared" si="51"/>
        <v>1148</v>
      </c>
      <c r="B1149" s="5">
        <f t="shared" si="52"/>
        <v>79.722222222222214</v>
      </c>
      <c r="C1149" s="5">
        <f t="shared" si="53"/>
        <v>10.138888888888893</v>
      </c>
    </row>
    <row r="1150" spans="1:3" x14ac:dyDescent="0.15">
      <c r="A1150" s="5">
        <f t="shared" si="51"/>
        <v>1149</v>
      </c>
      <c r="B1150" s="5">
        <f t="shared" si="52"/>
        <v>79.791666666666671</v>
      </c>
      <c r="C1150" s="5">
        <f t="shared" si="53"/>
        <v>10.104166666666664</v>
      </c>
    </row>
    <row r="1151" spans="1:3" x14ac:dyDescent="0.15">
      <c r="A1151" s="5">
        <f t="shared" si="51"/>
        <v>1150</v>
      </c>
      <c r="B1151" s="5">
        <f t="shared" si="52"/>
        <v>79.861111111111114</v>
      </c>
      <c r="C1151" s="5">
        <f t="shared" si="53"/>
        <v>10.069444444444443</v>
      </c>
    </row>
    <row r="1152" spans="1:3" x14ac:dyDescent="0.15">
      <c r="A1152" s="5">
        <f t="shared" si="51"/>
        <v>1151</v>
      </c>
      <c r="B1152" s="5">
        <f t="shared" si="52"/>
        <v>79.930555555555557</v>
      </c>
      <c r="C1152" s="5">
        <f t="shared" si="53"/>
        <v>10.034722222222221</v>
      </c>
    </row>
    <row r="1153" spans="1:3" x14ac:dyDescent="0.15">
      <c r="A1153" s="5">
        <f t="shared" si="51"/>
        <v>1152</v>
      </c>
      <c r="B1153" s="5">
        <f t="shared" si="52"/>
        <v>80</v>
      </c>
      <c r="C1153" s="5">
        <f t="shared" si="53"/>
        <v>10</v>
      </c>
    </row>
    <row r="1154" spans="1:3" x14ac:dyDescent="0.15">
      <c r="A1154" s="5">
        <f t="shared" ref="A1154:A1217" si="54">ROW()-1</f>
        <v>1153</v>
      </c>
      <c r="B1154" s="5">
        <f t="shared" ref="B1154:B1217" si="55">A1154/vw_1</f>
        <v>80.069444444444443</v>
      </c>
      <c r="C1154" s="5">
        <f t="shared" ref="C1154:C1217" si="56">(100-B1154) * 0.5</f>
        <v>9.9652777777777786</v>
      </c>
    </row>
    <row r="1155" spans="1:3" x14ac:dyDescent="0.15">
      <c r="A1155" s="5">
        <f t="shared" si="54"/>
        <v>1154</v>
      </c>
      <c r="B1155" s="5">
        <f t="shared" si="55"/>
        <v>80.138888888888886</v>
      </c>
      <c r="C1155" s="5">
        <f t="shared" si="56"/>
        <v>9.9305555555555571</v>
      </c>
    </row>
    <row r="1156" spans="1:3" x14ac:dyDescent="0.15">
      <c r="A1156" s="5">
        <f t="shared" si="54"/>
        <v>1155</v>
      </c>
      <c r="B1156" s="5">
        <f t="shared" si="55"/>
        <v>80.208333333333329</v>
      </c>
      <c r="C1156" s="5">
        <f t="shared" si="56"/>
        <v>9.8958333333333357</v>
      </c>
    </row>
    <row r="1157" spans="1:3" x14ac:dyDescent="0.15">
      <c r="A1157" s="5">
        <f t="shared" si="54"/>
        <v>1156</v>
      </c>
      <c r="B1157" s="5">
        <f t="shared" si="55"/>
        <v>80.277777777777771</v>
      </c>
      <c r="C1157" s="5">
        <f t="shared" si="56"/>
        <v>9.8611111111111143</v>
      </c>
    </row>
    <row r="1158" spans="1:3" x14ac:dyDescent="0.15">
      <c r="A1158" s="5">
        <f t="shared" si="54"/>
        <v>1157</v>
      </c>
      <c r="B1158" s="5">
        <f t="shared" si="55"/>
        <v>80.347222222222214</v>
      </c>
      <c r="C1158" s="5">
        <f t="shared" si="56"/>
        <v>9.8263888888888928</v>
      </c>
    </row>
    <row r="1159" spans="1:3" x14ac:dyDescent="0.15">
      <c r="A1159" s="5">
        <f t="shared" si="54"/>
        <v>1158</v>
      </c>
      <c r="B1159" s="5">
        <f t="shared" si="55"/>
        <v>80.416666666666671</v>
      </c>
      <c r="C1159" s="5">
        <f t="shared" si="56"/>
        <v>9.7916666666666643</v>
      </c>
    </row>
    <row r="1160" spans="1:3" x14ac:dyDescent="0.15">
      <c r="A1160" s="5">
        <f t="shared" si="54"/>
        <v>1159</v>
      </c>
      <c r="B1160" s="5">
        <f t="shared" si="55"/>
        <v>80.486111111111114</v>
      </c>
      <c r="C1160" s="5">
        <f t="shared" si="56"/>
        <v>9.7569444444444429</v>
      </c>
    </row>
    <row r="1161" spans="1:3" x14ac:dyDescent="0.15">
      <c r="A1161" s="5">
        <f t="shared" si="54"/>
        <v>1160</v>
      </c>
      <c r="B1161" s="5">
        <f t="shared" si="55"/>
        <v>80.555555555555557</v>
      </c>
      <c r="C1161" s="5">
        <f t="shared" si="56"/>
        <v>9.7222222222222214</v>
      </c>
    </row>
    <row r="1162" spans="1:3" x14ac:dyDescent="0.15">
      <c r="A1162" s="5">
        <f t="shared" si="54"/>
        <v>1161</v>
      </c>
      <c r="B1162" s="5">
        <f t="shared" si="55"/>
        <v>80.625</v>
      </c>
      <c r="C1162" s="5">
        <f t="shared" si="56"/>
        <v>9.6875</v>
      </c>
    </row>
    <row r="1163" spans="1:3" x14ac:dyDescent="0.15">
      <c r="A1163" s="5">
        <f t="shared" si="54"/>
        <v>1162</v>
      </c>
      <c r="B1163" s="5">
        <f t="shared" si="55"/>
        <v>80.694444444444443</v>
      </c>
      <c r="C1163" s="5">
        <f t="shared" si="56"/>
        <v>9.6527777777777786</v>
      </c>
    </row>
    <row r="1164" spans="1:3" x14ac:dyDescent="0.15">
      <c r="A1164" s="5">
        <f t="shared" si="54"/>
        <v>1163</v>
      </c>
      <c r="B1164" s="5">
        <f t="shared" si="55"/>
        <v>80.763888888888886</v>
      </c>
      <c r="C1164" s="5">
        <f t="shared" si="56"/>
        <v>9.6180555555555571</v>
      </c>
    </row>
    <row r="1165" spans="1:3" x14ac:dyDescent="0.15">
      <c r="A1165" s="5">
        <f t="shared" si="54"/>
        <v>1164</v>
      </c>
      <c r="B1165" s="5">
        <f t="shared" si="55"/>
        <v>80.833333333333329</v>
      </c>
      <c r="C1165" s="5">
        <f t="shared" si="56"/>
        <v>9.5833333333333357</v>
      </c>
    </row>
    <row r="1166" spans="1:3" x14ac:dyDescent="0.15">
      <c r="A1166" s="5">
        <f t="shared" si="54"/>
        <v>1165</v>
      </c>
      <c r="B1166" s="5">
        <f t="shared" si="55"/>
        <v>80.902777777777771</v>
      </c>
      <c r="C1166" s="5">
        <f t="shared" si="56"/>
        <v>9.5486111111111143</v>
      </c>
    </row>
    <row r="1167" spans="1:3" x14ac:dyDescent="0.15">
      <c r="A1167" s="5">
        <f t="shared" si="54"/>
        <v>1166</v>
      </c>
      <c r="B1167" s="5">
        <f t="shared" si="55"/>
        <v>80.972222222222214</v>
      </c>
      <c r="C1167" s="5">
        <f t="shared" si="56"/>
        <v>9.5138888888888928</v>
      </c>
    </row>
    <row r="1168" spans="1:3" x14ac:dyDescent="0.15">
      <c r="A1168" s="5">
        <f t="shared" si="54"/>
        <v>1167</v>
      </c>
      <c r="B1168" s="5">
        <f t="shared" si="55"/>
        <v>81.041666666666671</v>
      </c>
      <c r="C1168" s="5">
        <f t="shared" si="56"/>
        <v>9.4791666666666643</v>
      </c>
    </row>
    <row r="1169" spans="1:3" x14ac:dyDescent="0.15">
      <c r="A1169" s="5">
        <f t="shared" si="54"/>
        <v>1168</v>
      </c>
      <c r="B1169" s="5">
        <f t="shared" si="55"/>
        <v>81.111111111111114</v>
      </c>
      <c r="C1169" s="5">
        <f t="shared" si="56"/>
        <v>9.4444444444444429</v>
      </c>
    </row>
    <row r="1170" spans="1:3" x14ac:dyDescent="0.15">
      <c r="A1170" s="5">
        <f t="shared" si="54"/>
        <v>1169</v>
      </c>
      <c r="B1170" s="5">
        <f t="shared" si="55"/>
        <v>81.180555555555557</v>
      </c>
      <c r="C1170" s="5">
        <f t="shared" si="56"/>
        <v>9.4097222222222214</v>
      </c>
    </row>
    <row r="1171" spans="1:3" x14ac:dyDescent="0.15">
      <c r="A1171" s="5">
        <f t="shared" si="54"/>
        <v>1170</v>
      </c>
      <c r="B1171" s="5">
        <f t="shared" si="55"/>
        <v>81.25</v>
      </c>
      <c r="C1171" s="5">
        <f t="shared" si="56"/>
        <v>9.375</v>
      </c>
    </row>
    <row r="1172" spans="1:3" x14ac:dyDescent="0.15">
      <c r="A1172" s="5">
        <f t="shared" si="54"/>
        <v>1171</v>
      </c>
      <c r="B1172" s="5">
        <f t="shared" si="55"/>
        <v>81.319444444444443</v>
      </c>
      <c r="C1172" s="5">
        <f t="shared" si="56"/>
        <v>9.3402777777777786</v>
      </c>
    </row>
    <row r="1173" spans="1:3" x14ac:dyDescent="0.15">
      <c r="A1173" s="5">
        <f t="shared" si="54"/>
        <v>1172</v>
      </c>
      <c r="B1173" s="5">
        <f t="shared" si="55"/>
        <v>81.388888888888886</v>
      </c>
      <c r="C1173" s="5">
        <f t="shared" si="56"/>
        <v>9.3055555555555571</v>
      </c>
    </row>
    <row r="1174" spans="1:3" x14ac:dyDescent="0.15">
      <c r="A1174" s="5">
        <f t="shared" si="54"/>
        <v>1173</v>
      </c>
      <c r="B1174" s="5">
        <f t="shared" si="55"/>
        <v>81.458333333333329</v>
      </c>
      <c r="C1174" s="5">
        <f t="shared" si="56"/>
        <v>9.2708333333333357</v>
      </c>
    </row>
    <row r="1175" spans="1:3" x14ac:dyDescent="0.15">
      <c r="A1175" s="5">
        <f t="shared" si="54"/>
        <v>1174</v>
      </c>
      <c r="B1175" s="5">
        <f t="shared" si="55"/>
        <v>81.527777777777771</v>
      </c>
      <c r="C1175" s="5">
        <f t="shared" si="56"/>
        <v>9.2361111111111143</v>
      </c>
    </row>
    <row r="1176" spans="1:3" x14ac:dyDescent="0.15">
      <c r="A1176" s="5">
        <f t="shared" si="54"/>
        <v>1175</v>
      </c>
      <c r="B1176" s="5">
        <f t="shared" si="55"/>
        <v>81.597222222222214</v>
      </c>
      <c r="C1176" s="5">
        <f t="shared" si="56"/>
        <v>9.2013888888888928</v>
      </c>
    </row>
    <row r="1177" spans="1:3" x14ac:dyDescent="0.15">
      <c r="A1177" s="5">
        <f t="shared" si="54"/>
        <v>1176</v>
      </c>
      <c r="B1177" s="5">
        <f t="shared" si="55"/>
        <v>81.666666666666671</v>
      </c>
      <c r="C1177" s="5">
        <f t="shared" si="56"/>
        <v>9.1666666666666643</v>
      </c>
    </row>
    <row r="1178" spans="1:3" x14ac:dyDescent="0.15">
      <c r="A1178" s="5">
        <f t="shared" si="54"/>
        <v>1177</v>
      </c>
      <c r="B1178" s="5">
        <f t="shared" si="55"/>
        <v>81.736111111111114</v>
      </c>
      <c r="C1178" s="5">
        <f t="shared" si="56"/>
        <v>9.1319444444444429</v>
      </c>
    </row>
    <row r="1179" spans="1:3" x14ac:dyDescent="0.15">
      <c r="A1179" s="5">
        <f t="shared" si="54"/>
        <v>1178</v>
      </c>
      <c r="B1179" s="5">
        <f t="shared" si="55"/>
        <v>81.805555555555557</v>
      </c>
      <c r="C1179" s="5">
        <f t="shared" si="56"/>
        <v>9.0972222222222214</v>
      </c>
    </row>
    <row r="1180" spans="1:3" x14ac:dyDescent="0.15">
      <c r="A1180" s="5">
        <f t="shared" si="54"/>
        <v>1179</v>
      </c>
      <c r="B1180" s="5">
        <f t="shared" si="55"/>
        <v>81.875</v>
      </c>
      <c r="C1180" s="5">
        <f t="shared" si="56"/>
        <v>9.0625</v>
      </c>
    </row>
    <row r="1181" spans="1:3" x14ac:dyDescent="0.15">
      <c r="A1181" s="5">
        <f t="shared" si="54"/>
        <v>1180</v>
      </c>
      <c r="B1181" s="5">
        <f t="shared" si="55"/>
        <v>81.944444444444443</v>
      </c>
      <c r="C1181" s="5">
        <f t="shared" si="56"/>
        <v>9.0277777777777786</v>
      </c>
    </row>
    <row r="1182" spans="1:3" x14ac:dyDescent="0.15">
      <c r="A1182" s="5">
        <f t="shared" si="54"/>
        <v>1181</v>
      </c>
      <c r="B1182" s="5">
        <f t="shared" si="55"/>
        <v>82.013888888888886</v>
      </c>
      <c r="C1182" s="5">
        <f t="shared" si="56"/>
        <v>8.9930555555555571</v>
      </c>
    </row>
    <row r="1183" spans="1:3" x14ac:dyDescent="0.15">
      <c r="A1183" s="5">
        <f t="shared" si="54"/>
        <v>1182</v>
      </c>
      <c r="B1183" s="5">
        <f t="shared" si="55"/>
        <v>82.083333333333329</v>
      </c>
      <c r="C1183" s="5">
        <f t="shared" si="56"/>
        <v>8.9583333333333357</v>
      </c>
    </row>
    <row r="1184" spans="1:3" x14ac:dyDescent="0.15">
      <c r="A1184" s="5">
        <f t="shared" si="54"/>
        <v>1183</v>
      </c>
      <c r="B1184" s="5">
        <f t="shared" si="55"/>
        <v>82.152777777777771</v>
      </c>
      <c r="C1184" s="5">
        <f t="shared" si="56"/>
        <v>8.9236111111111143</v>
      </c>
    </row>
    <row r="1185" spans="1:3" x14ac:dyDescent="0.15">
      <c r="A1185" s="5">
        <f t="shared" si="54"/>
        <v>1184</v>
      </c>
      <c r="B1185" s="5">
        <f t="shared" si="55"/>
        <v>82.222222222222214</v>
      </c>
      <c r="C1185" s="5">
        <f t="shared" si="56"/>
        <v>8.8888888888888928</v>
      </c>
    </row>
    <row r="1186" spans="1:3" x14ac:dyDescent="0.15">
      <c r="A1186" s="5">
        <f t="shared" si="54"/>
        <v>1185</v>
      </c>
      <c r="B1186" s="5">
        <f t="shared" si="55"/>
        <v>82.291666666666671</v>
      </c>
      <c r="C1186" s="5">
        <f t="shared" si="56"/>
        <v>8.8541666666666643</v>
      </c>
    </row>
    <row r="1187" spans="1:3" x14ac:dyDescent="0.15">
      <c r="A1187" s="5">
        <f t="shared" si="54"/>
        <v>1186</v>
      </c>
      <c r="B1187" s="5">
        <f t="shared" si="55"/>
        <v>82.361111111111114</v>
      </c>
      <c r="C1187" s="5">
        <f t="shared" si="56"/>
        <v>8.8194444444444429</v>
      </c>
    </row>
    <row r="1188" spans="1:3" x14ac:dyDescent="0.15">
      <c r="A1188" s="5">
        <f t="shared" si="54"/>
        <v>1187</v>
      </c>
      <c r="B1188" s="5">
        <f t="shared" si="55"/>
        <v>82.430555555555557</v>
      </c>
      <c r="C1188" s="5">
        <f t="shared" si="56"/>
        <v>8.7847222222222214</v>
      </c>
    </row>
    <row r="1189" spans="1:3" x14ac:dyDescent="0.15">
      <c r="A1189" s="5">
        <f t="shared" si="54"/>
        <v>1188</v>
      </c>
      <c r="B1189" s="5">
        <f t="shared" si="55"/>
        <v>82.5</v>
      </c>
      <c r="C1189" s="5">
        <f t="shared" si="56"/>
        <v>8.75</v>
      </c>
    </row>
    <row r="1190" spans="1:3" x14ac:dyDescent="0.15">
      <c r="A1190" s="5">
        <f t="shared" si="54"/>
        <v>1189</v>
      </c>
      <c r="B1190" s="5">
        <f t="shared" si="55"/>
        <v>82.569444444444443</v>
      </c>
      <c r="C1190" s="5">
        <f t="shared" si="56"/>
        <v>8.7152777777777786</v>
      </c>
    </row>
    <row r="1191" spans="1:3" x14ac:dyDescent="0.15">
      <c r="A1191" s="5">
        <f t="shared" si="54"/>
        <v>1190</v>
      </c>
      <c r="B1191" s="5">
        <f t="shared" si="55"/>
        <v>82.638888888888886</v>
      </c>
      <c r="C1191" s="5">
        <f t="shared" si="56"/>
        <v>8.6805555555555571</v>
      </c>
    </row>
    <row r="1192" spans="1:3" x14ac:dyDescent="0.15">
      <c r="A1192" s="5">
        <f t="shared" si="54"/>
        <v>1191</v>
      </c>
      <c r="B1192" s="5">
        <f t="shared" si="55"/>
        <v>82.708333333333329</v>
      </c>
      <c r="C1192" s="5">
        <f t="shared" si="56"/>
        <v>8.6458333333333357</v>
      </c>
    </row>
    <row r="1193" spans="1:3" x14ac:dyDescent="0.15">
      <c r="A1193" s="5">
        <f t="shared" si="54"/>
        <v>1192</v>
      </c>
      <c r="B1193" s="5">
        <f t="shared" si="55"/>
        <v>82.777777777777771</v>
      </c>
      <c r="C1193" s="5">
        <f t="shared" si="56"/>
        <v>8.6111111111111143</v>
      </c>
    </row>
    <row r="1194" spans="1:3" x14ac:dyDescent="0.15">
      <c r="A1194" s="5">
        <f t="shared" si="54"/>
        <v>1193</v>
      </c>
      <c r="B1194" s="5">
        <f t="shared" si="55"/>
        <v>82.847222222222214</v>
      </c>
      <c r="C1194" s="5">
        <f t="shared" si="56"/>
        <v>8.5763888888888928</v>
      </c>
    </row>
    <row r="1195" spans="1:3" x14ac:dyDescent="0.15">
      <c r="A1195" s="5">
        <f t="shared" si="54"/>
        <v>1194</v>
      </c>
      <c r="B1195" s="5">
        <f t="shared" si="55"/>
        <v>82.916666666666671</v>
      </c>
      <c r="C1195" s="5">
        <f t="shared" si="56"/>
        <v>8.5416666666666643</v>
      </c>
    </row>
    <row r="1196" spans="1:3" x14ac:dyDescent="0.15">
      <c r="A1196" s="5">
        <f t="shared" si="54"/>
        <v>1195</v>
      </c>
      <c r="B1196" s="5">
        <f t="shared" si="55"/>
        <v>82.986111111111114</v>
      </c>
      <c r="C1196" s="5">
        <f t="shared" si="56"/>
        <v>8.5069444444444429</v>
      </c>
    </row>
    <row r="1197" spans="1:3" x14ac:dyDescent="0.15">
      <c r="A1197" s="5">
        <f t="shared" si="54"/>
        <v>1196</v>
      </c>
      <c r="B1197" s="5">
        <f t="shared" si="55"/>
        <v>83.055555555555557</v>
      </c>
      <c r="C1197" s="5">
        <f t="shared" si="56"/>
        <v>8.4722222222222214</v>
      </c>
    </row>
    <row r="1198" spans="1:3" x14ac:dyDescent="0.15">
      <c r="A1198" s="5">
        <f t="shared" si="54"/>
        <v>1197</v>
      </c>
      <c r="B1198" s="5">
        <f t="shared" si="55"/>
        <v>83.125</v>
      </c>
      <c r="C1198" s="5">
        <f t="shared" si="56"/>
        <v>8.4375</v>
      </c>
    </row>
    <row r="1199" spans="1:3" x14ac:dyDescent="0.15">
      <c r="A1199" s="5">
        <f t="shared" si="54"/>
        <v>1198</v>
      </c>
      <c r="B1199" s="5">
        <f t="shared" si="55"/>
        <v>83.194444444444443</v>
      </c>
      <c r="C1199" s="5">
        <f t="shared" si="56"/>
        <v>8.4027777777777786</v>
      </c>
    </row>
    <row r="1200" spans="1:3" x14ac:dyDescent="0.15">
      <c r="A1200" s="5">
        <f t="shared" si="54"/>
        <v>1199</v>
      </c>
      <c r="B1200" s="5">
        <f t="shared" si="55"/>
        <v>83.263888888888886</v>
      </c>
      <c r="C1200" s="5">
        <f t="shared" si="56"/>
        <v>8.3680555555555571</v>
      </c>
    </row>
    <row r="1201" spans="1:3" x14ac:dyDescent="0.15">
      <c r="A1201" s="5">
        <f t="shared" si="54"/>
        <v>1200</v>
      </c>
      <c r="B1201" s="5">
        <f t="shared" si="55"/>
        <v>83.333333333333329</v>
      </c>
      <c r="C1201" s="5">
        <f t="shared" si="56"/>
        <v>8.3333333333333357</v>
      </c>
    </row>
    <row r="1202" spans="1:3" x14ac:dyDescent="0.15">
      <c r="A1202" s="5">
        <f t="shared" si="54"/>
        <v>1201</v>
      </c>
      <c r="B1202" s="5">
        <f t="shared" si="55"/>
        <v>83.402777777777771</v>
      </c>
      <c r="C1202" s="5">
        <f t="shared" si="56"/>
        <v>8.2986111111111143</v>
      </c>
    </row>
    <row r="1203" spans="1:3" x14ac:dyDescent="0.15">
      <c r="A1203" s="5">
        <f t="shared" si="54"/>
        <v>1202</v>
      </c>
      <c r="B1203" s="5">
        <f t="shared" si="55"/>
        <v>83.472222222222214</v>
      </c>
      <c r="C1203" s="5">
        <f t="shared" si="56"/>
        <v>8.2638888888888928</v>
      </c>
    </row>
    <row r="1204" spans="1:3" x14ac:dyDescent="0.15">
      <c r="A1204" s="5">
        <f t="shared" si="54"/>
        <v>1203</v>
      </c>
      <c r="B1204" s="5">
        <f t="shared" si="55"/>
        <v>83.541666666666671</v>
      </c>
      <c r="C1204" s="5">
        <f t="shared" si="56"/>
        <v>8.2291666666666643</v>
      </c>
    </row>
    <row r="1205" spans="1:3" x14ac:dyDescent="0.15">
      <c r="A1205" s="5">
        <f t="shared" si="54"/>
        <v>1204</v>
      </c>
      <c r="B1205" s="5">
        <f t="shared" si="55"/>
        <v>83.611111111111114</v>
      </c>
      <c r="C1205" s="5">
        <f t="shared" si="56"/>
        <v>8.1944444444444429</v>
      </c>
    </row>
    <row r="1206" spans="1:3" x14ac:dyDescent="0.15">
      <c r="A1206" s="5">
        <f t="shared" si="54"/>
        <v>1205</v>
      </c>
      <c r="B1206" s="5">
        <f t="shared" si="55"/>
        <v>83.680555555555557</v>
      </c>
      <c r="C1206" s="5">
        <f t="shared" si="56"/>
        <v>8.1597222222222214</v>
      </c>
    </row>
    <row r="1207" spans="1:3" x14ac:dyDescent="0.15">
      <c r="A1207" s="5">
        <f t="shared" si="54"/>
        <v>1206</v>
      </c>
      <c r="B1207" s="5">
        <f t="shared" si="55"/>
        <v>83.75</v>
      </c>
      <c r="C1207" s="5">
        <f t="shared" si="56"/>
        <v>8.125</v>
      </c>
    </row>
    <row r="1208" spans="1:3" x14ac:dyDescent="0.15">
      <c r="A1208" s="5">
        <f t="shared" si="54"/>
        <v>1207</v>
      </c>
      <c r="B1208" s="5">
        <f t="shared" si="55"/>
        <v>83.819444444444443</v>
      </c>
      <c r="C1208" s="5">
        <f t="shared" si="56"/>
        <v>8.0902777777777786</v>
      </c>
    </row>
    <row r="1209" spans="1:3" x14ac:dyDescent="0.15">
      <c r="A1209" s="5">
        <f t="shared" si="54"/>
        <v>1208</v>
      </c>
      <c r="B1209" s="5">
        <f t="shared" si="55"/>
        <v>83.888888888888886</v>
      </c>
      <c r="C1209" s="5">
        <f t="shared" si="56"/>
        <v>8.0555555555555571</v>
      </c>
    </row>
    <row r="1210" spans="1:3" x14ac:dyDescent="0.15">
      <c r="A1210" s="5">
        <f t="shared" si="54"/>
        <v>1209</v>
      </c>
      <c r="B1210" s="5">
        <f t="shared" si="55"/>
        <v>83.958333333333329</v>
      </c>
      <c r="C1210" s="5">
        <f t="shared" si="56"/>
        <v>8.0208333333333357</v>
      </c>
    </row>
    <row r="1211" spans="1:3" x14ac:dyDescent="0.15">
      <c r="A1211" s="5">
        <f t="shared" si="54"/>
        <v>1210</v>
      </c>
      <c r="B1211" s="5">
        <f t="shared" si="55"/>
        <v>84.027777777777771</v>
      </c>
      <c r="C1211" s="5">
        <f t="shared" si="56"/>
        <v>7.9861111111111143</v>
      </c>
    </row>
    <row r="1212" spans="1:3" x14ac:dyDescent="0.15">
      <c r="A1212" s="5">
        <f t="shared" si="54"/>
        <v>1211</v>
      </c>
      <c r="B1212" s="5">
        <f t="shared" si="55"/>
        <v>84.097222222222214</v>
      </c>
      <c r="C1212" s="5">
        <f t="shared" si="56"/>
        <v>7.9513888888888928</v>
      </c>
    </row>
    <row r="1213" spans="1:3" x14ac:dyDescent="0.15">
      <c r="A1213" s="5">
        <f t="shared" si="54"/>
        <v>1212</v>
      </c>
      <c r="B1213" s="5">
        <f t="shared" si="55"/>
        <v>84.166666666666671</v>
      </c>
      <c r="C1213" s="5">
        <f t="shared" si="56"/>
        <v>7.9166666666666643</v>
      </c>
    </row>
    <row r="1214" spans="1:3" x14ac:dyDescent="0.15">
      <c r="A1214" s="5">
        <f t="shared" si="54"/>
        <v>1213</v>
      </c>
      <c r="B1214" s="5">
        <f t="shared" si="55"/>
        <v>84.236111111111114</v>
      </c>
      <c r="C1214" s="5">
        <f t="shared" si="56"/>
        <v>7.8819444444444429</v>
      </c>
    </row>
    <row r="1215" spans="1:3" x14ac:dyDescent="0.15">
      <c r="A1215" s="5">
        <f t="shared" si="54"/>
        <v>1214</v>
      </c>
      <c r="B1215" s="5">
        <f t="shared" si="55"/>
        <v>84.305555555555557</v>
      </c>
      <c r="C1215" s="5">
        <f t="shared" si="56"/>
        <v>7.8472222222222214</v>
      </c>
    </row>
    <row r="1216" spans="1:3" x14ac:dyDescent="0.15">
      <c r="A1216" s="5">
        <f t="shared" si="54"/>
        <v>1215</v>
      </c>
      <c r="B1216" s="5">
        <f t="shared" si="55"/>
        <v>84.375</v>
      </c>
      <c r="C1216" s="5">
        <f t="shared" si="56"/>
        <v>7.8125</v>
      </c>
    </row>
    <row r="1217" spans="1:3" x14ac:dyDescent="0.15">
      <c r="A1217" s="5">
        <f t="shared" si="54"/>
        <v>1216</v>
      </c>
      <c r="B1217" s="5">
        <f t="shared" si="55"/>
        <v>84.444444444444443</v>
      </c>
      <c r="C1217" s="5">
        <f t="shared" si="56"/>
        <v>7.7777777777777786</v>
      </c>
    </row>
    <row r="1218" spans="1:3" x14ac:dyDescent="0.15">
      <c r="A1218" s="5">
        <f t="shared" ref="A1218:A1281" si="57">ROW()-1</f>
        <v>1217</v>
      </c>
      <c r="B1218" s="5">
        <f t="shared" ref="B1218:B1281" si="58">A1218/vw_1</f>
        <v>84.513888888888886</v>
      </c>
      <c r="C1218" s="5">
        <f t="shared" ref="C1218:C1281" si="59">(100-B1218) * 0.5</f>
        <v>7.7430555555555571</v>
      </c>
    </row>
    <row r="1219" spans="1:3" x14ac:dyDescent="0.15">
      <c r="A1219" s="5">
        <f t="shared" si="57"/>
        <v>1218</v>
      </c>
      <c r="B1219" s="5">
        <f t="shared" si="58"/>
        <v>84.583333333333329</v>
      </c>
      <c r="C1219" s="5">
        <f t="shared" si="59"/>
        <v>7.7083333333333357</v>
      </c>
    </row>
    <row r="1220" spans="1:3" x14ac:dyDescent="0.15">
      <c r="A1220" s="5">
        <f t="shared" si="57"/>
        <v>1219</v>
      </c>
      <c r="B1220" s="5">
        <f t="shared" si="58"/>
        <v>84.652777777777771</v>
      </c>
      <c r="C1220" s="5">
        <f t="shared" si="59"/>
        <v>7.6736111111111143</v>
      </c>
    </row>
    <row r="1221" spans="1:3" x14ac:dyDescent="0.15">
      <c r="A1221" s="5">
        <f t="shared" si="57"/>
        <v>1220</v>
      </c>
      <c r="B1221" s="5">
        <f t="shared" si="58"/>
        <v>84.722222222222214</v>
      </c>
      <c r="C1221" s="5">
        <f t="shared" si="59"/>
        <v>7.6388888888888928</v>
      </c>
    </row>
    <row r="1222" spans="1:3" x14ac:dyDescent="0.15">
      <c r="A1222" s="5">
        <f t="shared" si="57"/>
        <v>1221</v>
      </c>
      <c r="B1222" s="5">
        <f t="shared" si="58"/>
        <v>84.791666666666671</v>
      </c>
      <c r="C1222" s="5">
        <f t="shared" si="59"/>
        <v>7.6041666666666643</v>
      </c>
    </row>
    <row r="1223" spans="1:3" x14ac:dyDescent="0.15">
      <c r="A1223" s="5">
        <f t="shared" si="57"/>
        <v>1222</v>
      </c>
      <c r="B1223" s="5">
        <f t="shared" si="58"/>
        <v>84.861111111111114</v>
      </c>
      <c r="C1223" s="5">
        <f t="shared" si="59"/>
        <v>7.5694444444444429</v>
      </c>
    </row>
    <row r="1224" spans="1:3" x14ac:dyDescent="0.15">
      <c r="A1224" s="5">
        <f t="shared" si="57"/>
        <v>1223</v>
      </c>
      <c r="B1224" s="5">
        <f t="shared" si="58"/>
        <v>84.930555555555557</v>
      </c>
      <c r="C1224" s="5">
        <f t="shared" si="59"/>
        <v>7.5347222222222214</v>
      </c>
    </row>
    <row r="1225" spans="1:3" x14ac:dyDescent="0.15">
      <c r="A1225" s="5">
        <f t="shared" si="57"/>
        <v>1224</v>
      </c>
      <c r="B1225" s="5">
        <f t="shared" si="58"/>
        <v>85</v>
      </c>
      <c r="C1225" s="5">
        <f t="shared" si="59"/>
        <v>7.5</v>
      </c>
    </row>
    <row r="1226" spans="1:3" x14ac:dyDescent="0.15">
      <c r="A1226" s="5">
        <f t="shared" si="57"/>
        <v>1225</v>
      </c>
      <c r="B1226" s="5">
        <f t="shared" si="58"/>
        <v>85.069444444444443</v>
      </c>
      <c r="C1226" s="5">
        <f t="shared" si="59"/>
        <v>7.4652777777777786</v>
      </c>
    </row>
    <row r="1227" spans="1:3" x14ac:dyDescent="0.15">
      <c r="A1227" s="5">
        <f t="shared" si="57"/>
        <v>1226</v>
      </c>
      <c r="B1227" s="5">
        <f t="shared" si="58"/>
        <v>85.138888888888886</v>
      </c>
      <c r="C1227" s="5">
        <f t="shared" si="59"/>
        <v>7.4305555555555571</v>
      </c>
    </row>
    <row r="1228" spans="1:3" x14ac:dyDescent="0.15">
      <c r="A1228" s="5">
        <f t="shared" si="57"/>
        <v>1227</v>
      </c>
      <c r="B1228" s="5">
        <f t="shared" si="58"/>
        <v>85.208333333333329</v>
      </c>
      <c r="C1228" s="5">
        <f t="shared" si="59"/>
        <v>7.3958333333333357</v>
      </c>
    </row>
    <row r="1229" spans="1:3" x14ac:dyDescent="0.15">
      <c r="A1229" s="5">
        <f t="shared" si="57"/>
        <v>1228</v>
      </c>
      <c r="B1229" s="5">
        <f t="shared" si="58"/>
        <v>85.277777777777771</v>
      </c>
      <c r="C1229" s="5">
        <f t="shared" si="59"/>
        <v>7.3611111111111143</v>
      </c>
    </row>
    <row r="1230" spans="1:3" x14ac:dyDescent="0.15">
      <c r="A1230" s="5">
        <f t="shared" si="57"/>
        <v>1229</v>
      </c>
      <c r="B1230" s="5">
        <f t="shared" si="58"/>
        <v>85.347222222222214</v>
      </c>
      <c r="C1230" s="5">
        <f t="shared" si="59"/>
        <v>7.3263888888888928</v>
      </c>
    </row>
    <row r="1231" spans="1:3" x14ac:dyDescent="0.15">
      <c r="A1231" s="5">
        <f t="shared" si="57"/>
        <v>1230</v>
      </c>
      <c r="B1231" s="5">
        <f t="shared" si="58"/>
        <v>85.416666666666671</v>
      </c>
      <c r="C1231" s="5">
        <f t="shared" si="59"/>
        <v>7.2916666666666643</v>
      </c>
    </row>
    <row r="1232" spans="1:3" x14ac:dyDescent="0.15">
      <c r="A1232" s="5">
        <f t="shared" si="57"/>
        <v>1231</v>
      </c>
      <c r="B1232" s="5">
        <f t="shared" si="58"/>
        <v>85.486111111111114</v>
      </c>
      <c r="C1232" s="5">
        <f t="shared" si="59"/>
        <v>7.2569444444444429</v>
      </c>
    </row>
    <row r="1233" spans="1:3" x14ac:dyDescent="0.15">
      <c r="A1233" s="5">
        <f t="shared" si="57"/>
        <v>1232</v>
      </c>
      <c r="B1233" s="5">
        <f t="shared" si="58"/>
        <v>85.555555555555557</v>
      </c>
      <c r="C1233" s="5">
        <f t="shared" si="59"/>
        <v>7.2222222222222214</v>
      </c>
    </row>
    <row r="1234" spans="1:3" x14ac:dyDescent="0.15">
      <c r="A1234" s="5">
        <f t="shared" si="57"/>
        <v>1233</v>
      </c>
      <c r="B1234" s="5">
        <f t="shared" si="58"/>
        <v>85.625</v>
      </c>
      <c r="C1234" s="5">
        <f t="shared" si="59"/>
        <v>7.1875</v>
      </c>
    </row>
    <row r="1235" spans="1:3" x14ac:dyDescent="0.15">
      <c r="A1235" s="5">
        <f t="shared" si="57"/>
        <v>1234</v>
      </c>
      <c r="B1235" s="5">
        <f t="shared" si="58"/>
        <v>85.694444444444443</v>
      </c>
      <c r="C1235" s="5">
        <f t="shared" si="59"/>
        <v>7.1527777777777786</v>
      </c>
    </row>
    <row r="1236" spans="1:3" x14ac:dyDescent="0.15">
      <c r="A1236" s="5">
        <f t="shared" si="57"/>
        <v>1235</v>
      </c>
      <c r="B1236" s="5">
        <f t="shared" si="58"/>
        <v>85.763888888888886</v>
      </c>
      <c r="C1236" s="5">
        <f t="shared" si="59"/>
        <v>7.1180555555555571</v>
      </c>
    </row>
    <row r="1237" spans="1:3" x14ac:dyDescent="0.15">
      <c r="A1237" s="5">
        <f t="shared" si="57"/>
        <v>1236</v>
      </c>
      <c r="B1237" s="5">
        <f t="shared" si="58"/>
        <v>85.833333333333329</v>
      </c>
      <c r="C1237" s="5">
        <f t="shared" si="59"/>
        <v>7.0833333333333357</v>
      </c>
    </row>
    <row r="1238" spans="1:3" x14ac:dyDescent="0.15">
      <c r="A1238" s="5">
        <f t="shared" si="57"/>
        <v>1237</v>
      </c>
      <c r="B1238" s="5">
        <f t="shared" si="58"/>
        <v>85.902777777777771</v>
      </c>
      <c r="C1238" s="5">
        <f t="shared" si="59"/>
        <v>7.0486111111111143</v>
      </c>
    </row>
    <row r="1239" spans="1:3" x14ac:dyDescent="0.15">
      <c r="A1239" s="5">
        <f t="shared" si="57"/>
        <v>1238</v>
      </c>
      <c r="B1239" s="5">
        <f t="shared" si="58"/>
        <v>85.972222222222214</v>
      </c>
      <c r="C1239" s="5">
        <f t="shared" si="59"/>
        <v>7.0138888888888928</v>
      </c>
    </row>
    <row r="1240" spans="1:3" x14ac:dyDescent="0.15">
      <c r="A1240" s="5">
        <f t="shared" si="57"/>
        <v>1239</v>
      </c>
      <c r="B1240" s="5">
        <f t="shared" si="58"/>
        <v>86.041666666666671</v>
      </c>
      <c r="C1240" s="5">
        <f t="shared" si="59"/>
        <v>6.9791666666666643</v>
      </c>
    </row>
    <row r="1241" spans="1:3" x14ac:dyDescent="0.15">
      <c r="A1241" s="5">
        <f t="shared" si="57"/>
        <v>1240</v>
      </c>
      <c r="B1241" s="5">
        <f t="shared" si="58"/>
        <v>86.111111111111114</v>
      </c>
      <c r="C1241" s="5">
        <f t="shared" si="59"/>
        <v>6.9444444444444429</v>
      </c>
    </row>
    <row r="1242" spans="1:3" x14ac:dyDescent="0.15">
      <c r="A1242" s="5">
        <f t="shared" si="57"/>
        <v>1241</v>
      </c>
      <c r="B1242" s="5">
        <f t="shared" si="58"/>
        <v>86.180555555555557</v>
      </c>
      <c r="C1242" s="5">
        <f t="shared" si="59"/>
        <v>6.9097222222222214</v>
      </c>
    </row>
    <row r="1243" spans="1:3" x14ac:dyDescent="0.15">
      <c r="A1243" s="5">
        <f t="shared" si="57"/>
        <v>1242</v>
      </c>
      <c r="B1243" s="5">
        <f t="shared" si="58"/>
        <v>86.25</v>
      </c>
      <c r="C1243" s="5">
        <f t="shared" si="59"/>
        <v>6.875</v>
      </c>
    </row>
    <row r="1244" spans="1:3" x14ac:dyDescent="0.15">
      <c r="A1244" s="5">
        <f t="shared" si="57"/>
        <v>1243</v>
      </c>
      <c r="B1244" s="5">
        <f t="shared" si="58"/>
        <v>86.319444444444443</v>
      </c>
      <c r="C1244" s="5">
        <f t="shared" si="59"/>
        <v>6.8402777777777786</v>
      </c>
    </row>
    <row r="1245" spans="1:3" x14ac:dyDescent="0.15">
      <c r="A1245" s="5">
        <f t="shared" si="57"/>
        <v>1244</v>
      </c>
      <c r="B1245" s="5">
        <f t="shared" si="58"/>
        <v>86.388888888888886</v>
      </c>
      <c r="C1245" s="5">
        <f t="shared" si="59"/>
        <v>6.8055555555555571</v>
      </c>
    </row>
    <row r="1246" spans="1:3" x14ac:dyDescent="0.15">
      <c r="A1246" s="5">
        <f t="shared" si="57"/>
        <v>1245</v>
      </c>
      <c r="B1246" s="5">
        <f t="shared" si="58"/>
        <v>86.458333333333329</v>
      </c>
      <c r="C1246" s="5">
        <f t="shared" si="59"/>
        <v>6.7708333333333357</v>
      </c>
    </row>
    <row r="1247" spans="1:3" x14ac:dyDescent="0.15">
      <c r="A1247" s="5">
        <f t="shared" si="57"/>
        <v>1246</v>
      </c>
      <c r="B1247" s="5">
        <f t="shared" si="58"/>
        <v>86.527777777777771</v>
      </c>
      <c r="C1247" s="5">
        <f t="shared" si="59"/>
        <v>6.7361111111111143</v>
      </c>
    </row>
    <row r="1248" spans="1:3" x14ac:dyDescent="0.15">
      <c r="A1248" s="5">
        <f t="shared" si="57"/>
        <v>1247</v>
      </c>
      <c r="B1248" s="5">
        <f t="shared" si="58"/>
        <v>86.597222222222214</v>
      </c>
      <c r="C1248" s="5">
        <f t="shared" si="59"/>
        <v>6.7013888888888928</v>
      </c>
    </row>
    <row r="1249" spans="1:3" x14ac:dyDescent="0.15">
      <c r="A1249" s="5">
        <f t="shared" si="57"/>
        <v>1248</v>
      </c>
      <c r="B1249" s="5">
        <f t="shared" si="58"/>
        <v>86.666666666666671</v>
      </c>
      <c r="C1249" s="5">
        <f t="shared" si="59"/>
        <v>6.6666666666666643</v>
      </c>
    </row>
    <row r="1250" spans="1:3" x14ac:dyDescent="0.15">
      <c r="A1250" s="5">
        <f t="shared" si="57"/>
        <v>1249</v>
      </c>
      <c r="B1250" s="5">
        <f t="shared" si="58"/>
        <v>86.736111111111114</v>
      </c>
      <c r="C1250" s="5">
        <f t="shared" si="59"/>
        <v>6.6319444444444429</v>
      </c>
    </row>
    <row r="1251" spans="1:3" x14ac:dyDescent="0.15">
      <c r="A1251" s="5">
        <f t="shared" si="57"/>
        <v>1250</v>
      </c>
      <c r="B1251" s="5">
        <f t="shared" si="58"/>
        <v>86.805555555555557</v>
      </c>
      <c r="C1251" s="5">
        <f t="shared" si="59"/>
        <v>6.5972222222222214</v>
      </c>
    </row>
    <row r="1252" spans="1:3" x14ac:dyDescent="0.15">
      <c r="A1252" s="5">
        <f t="shared" si="57"/>
        <v>1251</v>
      </c>
      <c r="B1252" s="5">
        <f t="shared" si="58"/>
        <v>86.875</v>
      </c>
      <c r="C1252" s="5">
        <f t="shared" si="59"/>
        <v>6.5625</v>
      </c>
    </row>
    <row r="1253" spans="1:3" x14ac:dyDescent="0.15">
      <c r="A1253" s="5">
        <f t="shared" si="57"/>
        <v>1252</v>
      </c>
      <c r="B1253" s="5">
        <f t="shared" si="58"/>
        <v>86.944444444444443</v>
      </c>
      <c r="C1253" s="5">
        <f t="shared" si="59"/>
        <v>6.5277777777777786</v>
      </c>
    </row>
    <row r="1254" spans="1:3" x14ac:dyDescent="0.15">
      <c r="A1254" s="5">
        <f t="shared" si="57"/>
        <v>1253</v>
      </c>
      <c r="B1254" s="5">
        <f t="shared" si="58"/>
        <v>87.013888888888886</v>
      </c>
      <c r="C1254" s="5">
        <f t="shared" si="59"/>
        <v>6.4930555555555571</v>
      </c>
    </row>
    <row r="1255" spans="1:3" x14ac:dyDescent="0.15">
      <c r="A1255" s="5">
        <f t="shared" si="57"/>
        <v>1254</v>
      </c>
      <c r="B1255" s="5">
        <f t="shared" si="58"/>
        <v>87.083333333333329</v>
      </c>
      <c r="C1255" s="5">
        <f t="shared" si="59"/>
        <v>6.4583333333333357</v>
      </c>
    </row>
    <row r="1256" spans="1:3" x14ac:dyDescent="0.15">
      <c r="A1256" s="5">
        <f t="shared" si="57"/>
        <v>1255</v>
      </c>
      <c r="B1256" s="5">
        <f t="shared" si="58"/>
        <v>87.152777777777771</v>
      </c>
      <c r="C1256" s="5">
        <f t="shared" si="59"/>
        <v>6.4236111111111143</v>
      </c>
    </row>
    <row r="1257" spans="1:3" x14ac:dyDescent="0.15">
      <c r="A1257" s="5">
        <f t="shared" si="57"/>
        <v>1256</v>
      </c>
      <c r="B1257" s="5">
        <f t="shared" si="58"/>
        <v>87.222222222222214</v>
      </c>
      <c r="C1257" s="5">
        <f t="shared" si="59"/>
        <v>6.3888888888888928</v>
      </c>
    </row>
    <row r="1258" spans="1:3" x14ac:dyDescent="0.15">
      <c r="A1258" s="5">
        <f t="shared" si="57"/>
        <v>1257</v>
      </c>
      <c r="B1258" s="5">
        <f t="shared" si="58"/>
        <v>87.291666666666671</v>
      </c>
      <c r="C1258" s="5">
        <f t="shared" si="59"/>
        <v>6.3541666666666643</v>
      </c>
    </row>
    <row r="1259" spans="1:3" x14ac:dyDescent="0.15">
      <c r="A1259" s="5">
        <f t="shared" si="57"/>
        <v>1258</v>
      </c>
      <c r="B1259" s="5">
        <f t="shared" si="58"/>
        <v>87.361111111111114</v>
      </c>
      <c r="C1259" s="5">
        <f t="shared" si="59"/>
        <v>6.3194444444444429</v>
      </c>
    </row>
    <row r="1260" spans="1:3" x14ac:dyDescent="0.15">
      <c r="A1260" s="5">
        <f t="shared" si="57"/>
        <v>1259</v>
      </c>
      <c r="B1260" s="5">
        <f t="shared" si="58"/>
        <v>87.430555555555557</v>
      </c>
      <c r="C1260" s="5">
        <f t="shared" si="59"/>
        <v>6.2847222222222214</v>
      </c>
    </row>
    <row r="1261" spans="1:3" x14ac:dyDescent="0.15">
      <c r="A1261" s="5">
        <f t="shared" si="57"/>
        <v>1260</v>
      </c>
      <c r="B1261" s="5">
        <f t="shared" si="58"/>
        <v>87.5</v>
      </c>
      <c r="C1261" s="5">
        <f t="shared" si="59"/>
        <v>6.25</v>
      </c>
    </row>
    <row r="1262" spans="1:3" x14ac:dyDescent="0.15">
      <c r="A1262" s="5">
        <f t="shared" si="57"/>
        <v>1261</v>
      </c>
      <c r="B1262" s="5">
        <f t="shared" si="58"/>
        <v>87.569444444444443</v>
      </c>
      <c r="C1262" s="5">
        <f t="shared" si="59"/>
        <v>6.2152777777777786</v>
      </c>
    </row>
    <row r="1263" spans="1:3" x14ac:dyDescent="0.15">
      <c r="A1263" s="5">
        <f t="shared" si="57"/>
        <v>1262</v>
      </c>
      <c r="B1263" s="5">
        <f t="shared" si="58"/>
        <v>87.638888888888886</v>
      </c>
      <c r="C1263" s="5">
        <f t="shared" si="59"/>
        <v>6.1805555555555571</v>
      </c>
    </row>
    <row r="1264" spans="1:3" x14ac:dyDescent="0.15">
      <c r="A1264" s="5">
        <f t="shared" si="57"/>
        <v>1263</v>
      </c>
      <c r="B1264" s="5">
        <f t="shared" si="58"/>
        <v>87.708333333333329</v>
      </c>
      <c r="C1264" s="5">
        <f t="shared" si="59"/>
        <v>6.1458333333333357</v>
      </c>
    </row>
    <row r="1265" spans="1:3" x14ac:dyDescent="0.15">
      <c r="A1265" s="5">
        <f t="shared" si="57"/>
        <v>1264</v>
      </c>
      <c r="B1265" s="5">
        <f t="shared" si="58"/>
        <v>87.777777777777771</v>
      </c>
      <c r="C1265" s="5">
        <f t="shared" si="59"/>
        <v>6.1111111111111143</v>
      </c>
    </row>
    <row r="1266" spans="1:3" x14ac:dyDescent="0.15">
      <c r="A1266" s="5">
        <f t="shared" si="57"/>
        <v>1265</v>
      </c>
      <c r="B1266" s="5">
        <f t="shared" si="58"/>
        <v>87.847222222222214</v>
      </c>
      <c r="C1266" s="5">
        <f t="shared" si="59"/>
        <v>6.0763888888888928</v>
      </c>
    </row>
    <row r="1267" spans="1:3" x14ac:dyDescent="0.15">
      <c r="A1267" s="5">
        <f t="shared" si="57"/>
        <v>1266</v>
      </c>
      <c r="B1267" s="5">
        <f t="shared" si="58"/>
        <v>87.916666666666671</v>
      </c>
      <c r="C1267" s="5">
        <f t="shared" si="59"/>
        <v>6.0416666666666643</v>
      </c>
    </row>
    <row r="1268" spans="1:3" x14ac:dyDescent="0.15">
      <c r="A1268" s="5">
        <f t="shared" si="57"/>
        <v>1267</v>
      </c>
      <c r="B1268" s="5">
        <f t="shared" si="58"/>
        <v>87.986111111111114</v>
      </c>
      <c r="C1268" s="5">
        <f t="shared" si="59"/>
        <v>6.0069444444444429</v>
      </c>
    </row>
    <row r="1269" spans="1:3" x14ac:dyDescent="0.15">
      <c r="A1269" s="5">
        <f t="shared" si="57"/>
        <v>1268</v>
      </c>
      <c r="B1269" s="5">
        <f t="shared" si="58"/>
        <v>88.055555555555557</v>
      </c>
      <c r="C1269" s="5">
        <f t="shared" si="59"/>
        <v>5.9722222222222214</v>
      </c>
    </row>
    <row r="1270" spans="1:3" x14ac:dyDescent="0.15">
      <c r="A1270" s="5">
        <f t="shared" si="57"/>
        <v>1269</v>
      </c>
      <c r="B1270" s="5">
        <f t="shared" si="58"/>
        <v>88.125</v>
      </c>
      <c r="C1270" s="5">
        <f t="shared" si="59"/>
        <v>5.9375</v>
      </c>
    </row>
    <row r="1271" spans="1:3" x14ac:dyDescent="0.15">
      <c r="A1271" s="5">
        <f t="shared" si="57"/>
        <v>1270</v>
      </c>
      <c r="B1271" s="5">
        <f t="shared" si="58"/>
        <v>88.194444444444443</v>
      </c>
      <c r="C1271" s="5">
        <f t="shared" si="59"/>
        <v>5.9027777777777786</v>
      </c>
    </row>
    <row r="1272" spans="1:3" x14ac:dyDescent="0.15">
      <c r="A1272" s="5">
        <f t="shared" si="57"/>
        <v>1271</v>
      </c>
      <c r="B1272" s="5">
        <f t="shared" si="58"/>
        <v>88.263888888888886</v>
      </c>
      <c r="C1272" s="5">
        <f t="shared" si="59"/>
        <v>5.8680555555555571</v>
      </c>
    </row>
    <row r="1273" spans="1:3" x14ac:dyDescent="0.15">
      <c r="A1273" s="5">
        <f t="shared" si="57"/>
        <v>1272</v>
      </c>
      <c r="B1273" s="5">
        <f t="shared" si="58"/>
        <v>88.333333333333329</v>
      </c>
      <c r="C1273" s="5">
        <f t="shared" si="59"/>
        <v>5.8333333333333357</v>
      </c>
    </row>
    <row r="1274" spans="1:3" x14ac:dyDescent="0.15">
      <c r="A1274" s="5">
        <f t="shared" si="57"/>
        <v>1273</v>
      </c>
      <c r="B1274" s="5">
        <f t="shared" si="58"/>
        <v>88.402777777777771</v>
      </c>
      <c r="C1274" s="5">
        <f t="shared" si="59"/>
        <v>5.7986111111111143</v>
      </c>
    </row>
    <row r="1275" spans="1:3" x14ac:dyDescent="0.15">
      <c r="A1275" s="5">
        <f t="shared" si="57"/>
        <v>1274</v>
      </c>
      <c r="B1275" s="5">
        <f t="shared" si="58"/>
        <v>88.472222222222214</v>
      </c>
      <c r="C1275" s="5">
        <f t="shared" si="59"/>
        <v>5.7638888888888928</v>
      </c>
    </row>
    <row r="1276" spans="1:3" x14ac:dyDescent="0.15">
      <c r="A1276" s="5">
        <f t="shared" si="57"/>
        <v>1275</v>
      </c>
      <c r="B1276" s="5">
        <f t="shared" si="58"/>
        <v>88.541666666666671</v>
      </c>
      <c r="C1276" s="5">
        <f t="shared" si="59"/>
        <v>5.7291666666666643</v>
      </c>
    </row>
    <row r="1277" spans="1:3" x14ac:dyDescent="0.15">
      <c r="A1277" s="5">
        <f t="shared" si="57"/>
        <v>1276</v>
      </c>
      <c r="B1277" s="5">
        <f t="shared" si="58"/>
        <v>88.611111111111114</v>
      </c>
      <c r="C1277" s="5">
        <f t="shared" si="59"/>
        <v>5.6944444444444429</v>
      </c>
    </row>
    <row r="1278" spans="1:3" x14ac:dyDescent="0.15">
      <c r="A1278" s="5">
        <f t="shared" si="57"/>
        <v>1277</v>
      </c>
      <c r="B1278" s="5">
        <f t="shared" si="58"/>
        <v>88.680555555555557</v>
      </c>
      <c r="C1278" s="5">
        <f t="shared" si="59"/>
        <v>5.6597222222222214</v>
      </c>
    </row>
    <row r="1279" spans="1:3" x14ac:dyDescent="0.15">
      <c r="A1279" s="5">
        <f t="shared" si="57"/>
        <v>1278</v>
      </c>
      <c r="B1279" s="5">
        <f t="shared" si="58"/>
        <v>88.75</v>
      </c>
      <c r="C1279" s="5">
        <f t="shared" si="59"/>
        <v>5.625</v>
      </c>
    </row>
    <row r="1280" spans="1:3" x14ac:dyDescent="0.15">
      <c r="A1280" s="5">
        <f t="shared" si="57"/>
        <v>1279</v>
      </c>
      <c r="B1280" s="5">
        <f t="shared" si="58"/>
        <v>88.819444444444443</v>
      </c>
      <c r="C1280" s="5">
        <f t="shared" si="59"/>
        <v>5.5902777777777786</v>
      </c>
    </row>
    <row r="1281" spans="1:3" x14ac:dyDescent="0.15">
      <c r="A1281" s="5">
        <f t="shared" si="57"/>
        <v>1280</v>
      </c>
      <c r="B1281" s="5">
        <f t="shared" si="58"/>
        <v>88.888888888888886</v>
      </c>
      <c r="C1281" s="5">
        <f t="shared" si="59"/>
        <v>5.5555555555555571</v>
      </c>
    </row>
    <row r="1282" spans="1:3" x14ac:dyDescent="0.15">
      <c r="A1282" s="5">
        <f t="shared" ref="A1282:A1345" si="60">ROW()-1</f>
        <v>1281</v>
      </c>
      <c r="B1282" s="5">
        <f t="shared" ref="B1282:B1345" si="61">A1282/vw_1</f>
        <v>88.958333333333329</v>
      </c>
      <c r="C1282" s="5">
        <f t="shared" ref="C1282:C1345" si="62">(100-B1282) * 0.5</f>
        <v>5.5208333333333357</v>
      </c>
    </row>
    <row r="1283" spans="1:3" x14ac:dyDescent="0.15">
      <c r="A1283" s="5">
        <f t="shared" si="60"/>
        <v>1282</v>
      </c>
      <c r="B1283" s="5">
        <f t="shared" si="61"/>
        <v>89.027777777777771</v>
      </c>
      <c r="C1283" s="5">
        <f t="shared" si="62"/>
        <v>5.4861111111111143</v>
      </c>
    </row>
    <row r="1284" spans="1:3" x14ac:dyDescent="0.15">
      <c r="A1284" s="5">
        <f t="shared" si="60"/>
        <v>1283</v>
      </c>
      <c r="B1284" s="5">
        <f t="shared" si="61"/>
        <v>89.097222222222214</v>
      </c>
      <c r="C1284" s="5">
        <f t="shared" si="62"/>
        <v>5.4513888888888928</v>
      </c>
    </row>
    <row r="1285" spans="1:3" x14ac:dyDescent="0.15">
      <c r="A1285" s="5">
        <f t="shared" si="60"/>
        <v>1284</v>
      </c>
      <c r="B1285" s="5">
        <f t="shared" si="61"/>
        <v>89.166666666666671</v>
      </c>
      <c r="C1285" s="5">
        <f t="shared" si="62"/>
        <v>5.4166666666666643</v>
      </c>
    </row>
    <row r="1286" spans="1:3" x14ac:dyDescent="0.15">
      <c r="A1286" s="5">
        <f t="shared" si="60"/>
        <v>1285</v>
      </c>
      <c r="B1286" s="5">
        <f t="shared" si="61"/>
        <v>89.236111111111114</v>
      </c>
      <c r="C1286" s="5">
        <f t="shared" si="62"/>
        <v>5.3819444444444429</v>
      </c>
    </row>
    <row r="1287" spans="1:3" x14ac:dyDescent="0.15">
      <c r="A1287" s="5">
        <f t="shared" si="60"/>
        <v>1286</v>
      </c>
      <c r="B1287" s="5">
        <f t="shared" si="61"/>
        <v>89.305555555555557</v>
      </c>
      <c r="C1287" s="5">
        <f t="shared" si="62"/>
        <v>5.3472222222222214</v>
      </c>
    </row>
    <row r="1288" spans="1:3" x14ac:dyDescent="0.15">
      <c r="A1288" s="5">
        <f t="shared" si="60"/>
        <v>1287</v>
      </c>
      <c r="B1288" s="5">
        <f t="shared" si="61"/>
        <v>89.375</v>
      </c>
      <c r="C1288" s="5">
        <f t="shared" si="62"/>
        <v>5.3125</v>
      </c>
    </row>
    <row r="1289" spans="1:3" x14ac:dyDescent="0.15">
      <c r="A1289" s="5">
        <f t="shared" si="60"/>
        <v>1288</v>
      </c>
      <c r="B1289" s="5">
        <f t="shared" si="61"/>
        <v>89.444444444444443</v>
      </c>
      <c r="C1289" s="5">
        <f t="shared" si="62"/>
        <v>5.2777777777777786</v>
      </c>
    </row>
    <row r="1290" spans="1:3" x14ac:dyDescent="0.15">
      <c r="A1290" s="5">
        <f t="shared" si="60"/>
        <v>1289</v>
      </c>
      <c r="B1290" s="5">
        <f t="shared" si="61"/>
        <v>89.513888888888886</v>
      </c>
      <c r="C1290" s="5">
        <f t="shared" si="62"/>
        <v>5.2430555555555571</v>
      </c>
    </row>
    <row r="1291" spans="1:3" x14ac:dyDescent="0.15">
      <c r="A1291" s="5">
        <f t="shared" si="60"/>
        <v>1290</v>
      </c>
      <c r="B1291" s="5">
        <f t="shared" si="61"/>
        <v>89.583333333333329</v>
      </c>
      <c r="C1291" s="5">
        <f t="shared" si="62"/>
        <v>5.2083333333333357</v>
      </c>
    </row>
    <row r="1292" spans="1:3" x14ac:dyDescent="0.15">
      <c r="A1292" s="5">
        <f t="shared" si="60"/>
        <v>1291</v>
      </c>
      <c r="B1292" s="5">
        <f t="shared" si="61"/>
        <v>89.652777777777771</v>
      </c>
      <c r="C1292" s="5">
        <f t="shared" si="62"/>
        <v>5.1736111111111143</v>
      </c>
    </row>
    <row r="1293" spans="1:3" x14ac:dyDescent="0.15">
      <c r="A1293" s="5">
        <f t="shared" si="60"/>
        <v>1292</v>
      </c>
      <c r="B1293" s="5">
        <f t="shared" si="61"/>
        <v>89.722222222222214</v>
      </c>
      <c r="C1293" s="5">
        <f t="shared" si="62"/>
        <v>5.1388888888888928</v>
      </c>
    </row>
    <row r="1294" spans="1:3" x14ac:dyDescent="0.15">
      <c r="A1294" s="5">
        <f t="shared" si="60"/>
        <v>1293</v>
      </c>
      <c r="B1294" s="5">
        <f t="shared" si="61"/>
        <v>89.791666666666671</v>
      </c>
      <c r="C1294" s="5">
        <f t="shared" si="62"/>
        <v>5.1041666666666643</v>
      </c>
    </row>
    <row r="1295" spans="1:3" x14ac:dyDescent="0.15">
      <c r="A1295" s="5">
        <f t="shared" si="60"/>
        <v>1294</v>
      </c>
      <c r="B1295" s="5">
        <f t="shared" si="61"/>
        <v>89.861111111111114</v>
      </c>
      <c r="C1295" s="5">
        <f t="shared" si="62"/>
        <v>5.0694444444444429</v>
      </c>
    </row>
    <row r="1296" spans="1:3" x14ac:dyDescent="0.15">
      <c r="A1296" s="5">
        <f t="shared" si="60"/>
        <v>1295</v>
      </c>
      <c r="B1296" s="5">
        <f t="shared" si="61"/>
        <v>89.930555555555557</v>
      </c>
      <c r="C1296" s="5">
        <f t="shared" si="62"/>
        <v>5.0347222222222214</v>
      </c>
    </row>
    <row r="1297" spans="1:3" x14ac:dyDescent="0.15">
      <c r="A1297" s="5">
        <f t="shared" si="60"/>
        <v>1296</v>
      </c>
      <c r="B1297" s="5">
        <f t="shared" si="61"/>
        <v>90</v>
      </c>
      <c r="C1297" s="5">
        <f t="shared" si="62"/>
        <v>5</v>
      </c>
    </row>
    <row r="1298" spans="1:3" x14ac:dyDescent="0.15">
      <c r="A1298" s="5">
        <f t="shared" si="60"/>
        <v>1297</v>
      </c>
      <c r="B1298" s="5">
        <f t="shared" si="61"/>
        <v>90.069444444444443</v>
      </c>
      <c r="C1298" s="5">
        <f t="shared" si="62"/>
        <v>4.9652777777777786</v>
      </c>
    </row>
    <row r="1299" spans="1:3" x14ac:dyDescent="0.15">
      <c r="A1299" s="5">
        <f t="shared" si="60"/>
        <v>1298</v>
      </c>
      <c r="B1299" s="5">
        <f t="shared" si="61"/>
        <v>90.138888888888886</v>
      </c>
      <c r="C1299" s="5">
        <f t="shared" si="62"/>
        <v>4.9305555555555571</v>
      </c>
    </row>
    <row r="1300" spans="1:3" x14ac:dyDescent="0.15">
      <c r="A1300" s="5">
        <f t="shared" si="60"/>
        <v>1299</v>
      </c>
      <c r="B1300" s="5">
        <f t="shared" si="61"/>
        <v>90.208333333333329</v>
      </c>
      <c r="C1300" s="5">
        <f t="shared" si="62"/>
        <v>4.8958333333333357</v>
      </c>
    </row>
    <row r="1301" spans="1:3" x14ac:dyDescent="0.15">
      <c r="A1301" s="5">
        <f t="shared" si="60"/>
        <v>1300</v>
      </c>
      <c r="B1301" s="5">
        <f t="shared" si="61"/>
        <v>90.277777777777771</v>
      </c>
      <c r="C1301" s="5">
        <f t="shared" si="62"/>
        <v>4.8611111111111143</v>
      </c>
    </row>
    <row r="1302" spans="1:3" x14ac:dyDescent="0.15">
      <c r="A1302" s="5">
        <f t="shared" si="60"/>
        <v>1301</v>
      </c>
      <c r="B1302" s="5">
        <f t="shared" si="61"/>
        <v>90.347222222222214</v>
      </c>
      <c r="C1302" s="5">
        <f t="shared" si="62"/>
        <v>4.8263888888888928</v>
      </c>
    </row>
    <row r="1303" spans="1:3" x14ac:dyDescent="0.15">
      <c r="A1303" s="5">
        <f t="shared" si="60"/>
        <v>1302</v>
      </c>
      <c r="B1303" s="5">
        <f t="shared" si="61"/>
        <v>90.416666666666671</v>
      </c>
      <c r="C1303" s="5">
        <f t="shared" si="62"/>
        <v>4.7916666666666643</v>
      </c>
    </row>
    <row r="1304" spans="1:3" x14ac:dyDescent="0.15">
      <c r="A1304" s="5">
        <f t="shared" si="60"/>
        <v>1303</v>
      </c>
      <c r="B1304" s="5">
        <f t="shared" si="61"/>
        <v>90.486111111111114</v>
      </c>
      <c r="C1304" s="5">
        <f t="shared" si="62"/>
        <v>4.7569444444444429</v>
      </c>
    </row>
    <row r="1305" spans="1:3" x14ac:dyDescent="0.15">
      <c r="A1305" s="5">
        <f t="shared" si="60"/>
        <v>1304</v>
      </c>
      <c r="B1305" s="5">
        <f t="shared" si="61"/>
        <v>90.555555555555557</v>
      </c>
      <c r="C1305" s="5">
        <f t="shared" si="62"/>
        <v>4.7222222222222214</v>
      </c>
    </row>
    <row r="1306" spans="1:3" x14ac:dyDescent="0.15">
      <c r="A1306" s="5">
        <f t="shared" si="60"/>
        <v>1305</v>
      </c>
      <c r="B1306" s="5">
        <f t="shared" si="61"/>
        <v>90.625</v>
      </c>
      <c r="C1306" s="5">
        <f t="shared" si="62"/>
        <v>4.6875</v>
      </c>
    </row>
    <row r="1307" spans="1:3" x14ac:dyDescent="0.15">
      <c r="A1307" s="5">
        <f t="shared" si="60"/>
        <v>1306</v>
      </c>
      <c r="B1307" s="5">
        <f t="shared" si="61"/>
        <v>90.694444444444443</v>
      </c>
      <c r="C1307" s="5">
        <f t="shared" si="62"/>
        <v>4.6527777777777786</v>
      </c>
    </row>
    <row r="1308" spans="1:3" x14ac:dyDescent="0.15">
      <c r="A1308" s="5">
        <f t="shared" si="60"/>
        <v>1307</v>
      </c>
      <c r="B1308" s="5">
        <f t="shared" si="61"/>
        <v>90.763888888888886</v>
      </c>
      <c r="C1308" s="5">
        <f t="shared" si="62"/>
        <v>4.6180555555555571</v>
      </c>
    </row>
    <row r="1309" spans="1:3" x14ac:dyDescent="0.15">
      <c r="A1309" s="5">
        <f t="shared" si="60"/>
        <v>1308</v>
      </c>
      <c r="B1309" s="5">
        <f t="shared" si="61"/>
        <v>90.833333333333329</v>
      </c>
      <c r="C1309" s="5">
        <f t="shared" si="62"/>
        <v>4.5833333333333357</v>
      </c>
    </row>
    <row r="1310" spans="1:3" x14ac:dyDescent="0.15">
      <c r="A1310" s="5">
        <f t="shared" si="60"/>
        <v>1309</v>
      </c>
      <c r="B1310" s="5">
        <f t="shared" si="61"/>
        <v>90.902777777777771</v>
      </c>
      <c r="C1310" s="5">
        <f t="shared" si="62"/>
        <v>4.5486111111111143</v>
      </c>
    </row>
    <row r="1311" spans="1:3" x14ac:dyDescent="0.15">
      <c r="A1311" s="5">
        <f t="shared" si="60"/>
        <v>1310</v>
      </c>
      <c r="B1311" s="5">
        <f t="shared" si="61"/>
        <v>90.972222222222214</v>
      </c>
      <c r="C1311" s="5">
        <f t="shared" si="62"/>
        <v>4.5138888888888928</v>
      </c>
    </row>
    <row r="1312" spans="1:3" x14ac:dyDescent="0.15">
      <c r="A1312" s="5">
        <f t="shared" si="60"/>
        <v>1311</v>
      </c>
      <c r="B1312" s="5">
        <f t="shared" si="61"/>
        <v>91.041666666666671</v>
      </c>
      <c r="C1312" s="5">
        <f t="shared" si="62"/>
        <v>4.4791666666666643</v>
      </c>
    </row>
    <row r="1313" spans="1:3" x14ac:dyDescent="0.15">
      <c r="A1313" s="5">
        <f t="shared" si="60"/>
        <v>1312</v>
      </c>
      <c r="B1313" s="5">
        <f t="shared" si="61"/>
        <v>91.111111111111114</v>
      </c>
      <c r="C1313" s="5">
        <f t="shared" si="62"/>
        <v>4.4444444444444429</v>
      </c>
    </row>
    <row r="1314" spans="1:3" x14ac:dyDescent="0.15">
      <c r="A1314" s="5">
        <f t="shared" si="60"/>
        <v>1313</v>
      </c>
      <c r="B1314" s="5">
        <f t="shared" si="61"/>
        <v>91.180555555555557</v>
      </c>
      <c r="C1314" s="5">
        <f t="shared" si="62"/>
        <v>4.4097222222222214</v>
      </c>
    </row>
    <row r="1315" spans="1:3" x14ac:dyDescent="0.15">
      <c r="A1315" s="5">
        <f t="shared" si="60"/>
        <v>1314</v>
      </c>
      <c r="B1315" s="5">
        <f t="shared" si="61"/>
        <v>91.25</v>
      </c>
      <c r="C1315" s="5">
        <f t="shared" si="62"/>
        <v>4.375</v>
      </c>
    </row>
    <row r="1316" spans="1:3" x14ac:dyDescent="0.15">
      <c r="A1316" s="5">
        <f t="shared" si="60"/>
        <v>1315</v>
      </c>
      <c r="B1316" s="5">
        <f t="shared" si="61"/>
        <v>91.319444444444443</v>
      </c>
      <c r="C1316" s="5">
        <f t="shared" si="62"/>
        <v>4.3402777777777786</v>
      </c>
    </row>
    <row r="1317" spans="1:3" x14ac:dyDescent="0.15">
      <c r="A1317" s="5">
        <f t="shared" si="60"/>
        <v>1316</v>
      </c>
      <c r="B1317" s="5">
        <f t="shared" si="61"/>
        <v>91.388888888888886</v>
      </c>
      <c r="C1317" s="5">
        <f t="shared" si="62"/>
        <v>4.3055555555555571</v>
      </c>
    </row>
    <row r="1318" spans="1:3" x14ac:dyDescent="0.15">
      <c r="A1318" s="5">
        <f t="shared" si="60"/>
        <v>1317</v>
      </c>
      <c r="B1318" s="5">
        <f t="shared" si="61"/>
        <v>91.458333333333329</v>
      </c>
      <c r="C1318" s="5">
        <f t="shared" si="62"/>
        <v>4.2708333333333357</v>
      </c>
    </row>
    <row r="1319" spans="1:3" x14ac:dyDescent="0.15">
      <c r="A1319" s="5">
        <f t="shared" si="60"/>
        <v>1318</v>
      </c>
      <c r="B1319" s="5">
        <f t="shared" si="61"/>
        <v>91.527777777777771</v>
      </c>
      <c r="C1319" s="5">
        <f t="shared" si="62"/>
        <v>4.2361111111111143</v>
      </c>
    </row>
    <row r="1320" spans="1:3" x14ac:dyDescent="0.15">
      <c r="A1320" s="5">
        <f t="shared" si="60"/>
        <v>1319</v>
      </c>
      <c r="B1320" s="5">
        <f t="shared" si="61"/>
        <v>91.597222222222214</v>
      </c>
      <c r="C1320" s="5">
        <f t="shared" si="62"/>
        <v>4.2013888888888928</v>
      </c>
    </row>
    <row r="1321" spans="1:3" x14ac:dyDescent="0.15">
      <c r="A1321" s="5">
        <f t="shared" si="60"/>
        <v>1320</v>
      </c>
      <c r="B1321" s="5">
        <f t="shared" si="61"/>
        <v>91.666666666666671</v>
      </c>
      <c r="C1321" s="5">
        <f t="shared" si="62"/>
        <v>4.1666666666666643</v>
      </c>
    </row>
    <row r="1322" spans="1:3" x14ac:dyDescent="0.15">
      <c r="A1322" s="5">
        <f t="shared" si="60"/>
        <v>1321</v>
      </c>
      <c r="B1322" s="5">
        <f t="shared" si="61"/>
        <v>91.736111111111114</v>
      </c>
      <c r="C1322" s="5">
        <f t="shared" si="62"/>
        <v>4.1319444444444429</v>
      </c>
    </row>
    <row r="1323" spans="1:3" x14ac:dyDescent="0.15">
      <c r="A1323" s="5">
        <f t="shared" si="60"/>
        <v>1322</v>
      </c>
      <c r="B1323" s="5">
        <f t="shared" si="61"/>
        <v>91.805555555555557</v>
      </c>
      <c r="C1323" s="5">
        <f t="shared" si="62"/>
        <v>4.0972222222222214</v>
      </c>
    </row>
    <row r="1324" spans="1:3" x14ac:dyDescent="0.15">
      <c r="A1324" s="5">
        <f t="shared" si="60"/>
        <v>1323</v>
      </c>
      <c r="B1324" s="5">
        <f t="shared" si="61"/>
        <v>91.875</v>
      </c>
      <c r="C1324" s="5">
        <f t="shared" si="62"/>
        <v>4.0625</v>
      </c>
    </row>
    <row r="1325" spans="1:3" x14ac:dyDescent="0.15">
      <c r="A1325" s="5">
        <f t="shared" si="60"/>
        <v>1324</v>
      </c>
      <c r="B1325" s="5">
        <f t="shared" si="61"/>
        <v>91.944444444444443</v>
      </c>
      <c r="C1325" s="5">
        <f t="shared" si="62"/>
        <v>4.0277777777777786</v>
      </c>
    </row>
    <row r="1326" spans="1:3" x14ac:dyDescent="0.15">
      <c r="A1326" s="5">
        <f t="shared" si="60"/>
        <v>1325</v>
      </c>
      <c r="B1326" s="5">
        <f t="shared" si="61"/>
        <v>92.013888888888886</v>
      </c>
      <c r="C1326" s="5">
        <f t="shared" si="62"/>
        <v>3.9930555555555571</v>
      </c>
    </row>
    <row r="1327" spans="1:3" x14ac:dyDescent="0.15">
      <c r="A1327" s="5">
        <f t="shared" si="60"/>
        <v>1326</v>
      </c>
      <c r="B1327" s="5">
        <f t="shared" si="61"/>
        <v>92.083333333333329</v>
      </c>
      <c r="C1327" s="5">
        <f t="shared" si="62"/>
        <v>3.9583333333333357</v>
      </c>
    </row>
    <row r="1328" spans="1:3" x14ac:dyDescent="0.15">
      <c r="A1328" s="5">
        <f t="shared" si="60"/>
        <v>1327</v>
      </c>
      <c r="B1328" s="5">
        <f t="shared" si="61"/>
        <v>92.152777777777771</v>
      </c>
      <c r="C1328" s="5">
        <f t="shared" si="62"/>
        <v>3.9236111111111143</v>
      </c>
    </row>
    <row r="1329" spans="1:3" x14ac:dyDescent="0.15">
      <c r="A1329" s="5">
        <f t="shared" si="60"/>
        <v>1328</v>
      </c>
      <c r="B1329" s="5">
        <f t="shared" si="61"/>
        <v>92.222222222222214</v>
      </c>
      <c r="C1329" s="5">
        <f t="shared" si="62"/>
        <v>3.8888888888888928</v>
      </c>
    </row>
    <row r="1330" spans="1:3" x14ac:dyDescent="0.15">
      <c r="A1330" s="5">
        <f t="shared" si="60"/>
        <v>1329</v>
      </c>
      <c r="B1330" s="5">
        <f t="shared" si="61"/>
        <v>92.291666666666671</v>
      </c>
      <c r="C1330" s="5">
        <f t="shared" si="62"/>
        <v>3.8541666666666643</v>
      </c>
    </row>
    <row r="1331" spans="1:3" x14ac:dyDescent="0.15">
      <c r="A1331" s="5">
        <f t="shared" si="60"/>
        <v>1330</v>
      </c>
      <c r="B1331" s="5">
        <f t="shared" si="61"/>
        <v>92.361111111111114</v>
      </c>
      <c r="C1331" s="5">
        <f t="shared" si="62"/>
        <v>3.8194444444444429</v>
      </c>
    </row>
    <row r="1332" spans="1:3" x14ac:dyDescent="0.15">
      <c r="A1332" s="5">
        <f t="shared" si="60"/>
        <v>1331</v>
      </c>
      <c r="B1332" s="5">
        <f t="shared" si="61"/>
        <v>92.430555555555557</v>
      </c>
      <c r="C1332" s="5">
        <f t="shared" si="62"/>
        <v>3.7847222222222214</v>
      </c>
    </row>
    <row r="1333" spans="1:3" x14ac:dyDescent="0.15">
      <c r="A1333" s="5">
        <f t="shared" si="60"/>
        <v>1332</v>
      </c>
      <c r="B1333" s="5">
        <f t="shared" si="61"/>
        <v>92.5</v>
      </c>
      <c r="C1333" s="5">
        <f t="shared" si="62"/>
        <v>3.75</v>
      </c>
    </row>
    <row r="1334" spans="1:3" x14ac:dyDescent="0.15">
      <c r="A1334" s="5">
        <f t="shared" si="60"/>
        <v>1333</v>
      </c>
      <c r="B1334" s="5">
        <f t="shared" si="61"/>
        <v>92.569444444444443</v>
      </c>
      <c r="C1334" s="5">
        <f t="shared" si="62"/>
        <v>3.7152777777777786</v>
      </c>
    </row>
    <row r="1335" spans="1:3" x14ac:dyDescent="0.15">
      <c r="A1335" s="5">
        <f t="shared" si="60"/>
        <v>1334</v>
      </c>
      <c r="B1335" s="5">
        <f t="shared" si="61"/>
        <v>92.638888888888886</v>
      </c>
      <c r="C1335" s="5">
        <f t="shared" si="62"/>
        <v>3.6805555555555571</v>
      </c>
    </row>
    <row r="1336" spans="1:3" x14ac:dyDescent="0.15">
      <c r="A1336" s="5">
        <f t="shared" si="60"/>
        <v>1335</v>
      </c>
      <c r="B1336" s="5">
        <f t="shared" si="61"/>
        <v>92.708333333333329</v>
      </c>
      <c r="C1336" s="5">
        <f t="shared" si="62"/>
        <v>3.6458333333333357</v>
      </c>
    </row>
    <row r="1337" spans="1:3" x14ac:dyDescent="0.15">
      <c r="A1337" s="5">
        <f t="shared" si="60"/>
        <v>1336</v>
      </c>
      <c r="B1337" s="5">
        <f t="shared" si="61"/>
        <v>92.777777777777771</v>
      </c>
      <c r="C1337" s="5">
        <f t="shared" si="62"/>
        <v>3.6111111111111143</v>
      </c>
    </row>
    <row r="1338" spans="1:3" x14ac:dyDescent="0.15">
      <c r="A1338" s="5">
        <f t="shared" si="60"/>
        <v>1337</v>
      </c>
      <c r="B1338" s="5">
        <f t="shared" si="61"/>
        <v>92.847222222222214</v>
      </c>
      <c r="C1338" s="5">
        <f t="shared" si="62"/>
        <v>3.5763888888888928</v>
      </c>
    </row>
    <row r="1339" spans="1:3" x14ac:dyDescent="0.15">
      <c r="A1339" s="5">
        <f t="shared" si="60"/>
        <v>1338</v>
      </c>
      <c r="B1339" s="5">
        <f t="shared" si="61"/>
        <v>92.916666666666671</v>
      </c>
      <c r="C1339" s="5">
        <f t="shared" si="62"/>
        <v>3.5416666666666643</v>
      </c>
    </row>
    <row r="1340" spans="1:3" x14ac:dyDescent="0.15">
      <c r="A1340" s="5">
        <f t="shared" si="60"/>
        <v>1339</v>
      </c>
      <c r="B1340" s="5">
        <f t="shared" si="61"/>
        <v>92.986111111111114</v>
      </c>
      <c r="C1340" s="5">
        <f t="shared" si="62"/>
        <v>3.5069444444444429</v>
      </c>
    </row>
    <row r="1341" spans="1:3" x14ac:dyDescent="0.15">
      <c r="A1341" s="5">
        <f t="shared" si="60"/>
        <v>1340</v>
      </c>
      <c r="B1341" s="5">
        <f t="shared" si="61"/>
        <v>93.055555555555557</v>
      </c>
      <c r="C1341" s="5">
        <f t="shared" si="62"/>
        <v>3.4722222222222214</v>
      </c>
    </row>
    <row r="1342" spans="1:3" x14ac:dyDescent="0.15">
      <c r="A1342" s="5">
        <f t="shared" si="60"/>
        <v>1341</v>
      </c>
      <c r="B1342" s="5">
        <f t="shared" si="61"/>
        <v>93.125</v>
      </c>
      <c r="C1342" s="5">
        <f t="shared" si="62"/>
        <v>3.4375</v>
      </c>
    </row>
    <row r="1343" spans="1:3" x14ac:dyDescent="0.15">
      <c r="A1343" s="5">
        <f t="shared" si="60"/>
        <v>1342</v>
      </c>
      <c r="B1343" s="5">
        <f t="shared" si="61"/>
        <v>93.194444444444443</v>
      </c>
      <c r="C1343" s="5">
        <f t="shared" si="62"/>
        <v>3.4027777777777786</v>
      </c>
    </row>
    <row r="1344" spans="1:3" x14ac:dyDescent="0.15">
      <c r="A1344" s="5">
        <f t="shared" si="60"/>
        <v>1343</v>
      </c>
      <c r="B1344" s="5">
        <f t="shared" si="61"/>
        <v>93.263888888888886</v>
      </c>
      <c r="C1344" s="5">
        <f t="shared" si="62"/>
        <v>3.3680555555555571</v>
      </c>
    </row>
    <row r="1345" spans="1:3" x14ac:dyDescent="0.15">
      <c r="A1345" s="5">
        <f t="shared" si="60"/>
        <v>1344</v>
      </c>
      <c r="B1345" s="5">
        <f t="shared" si="61"/>
        <v>93.333333333333329</v>
      </c>
      <c r="C1345" s="5">
        <f t="shared" si="62"/>
        <v>3.3333333333333357</v>
      </c>
    </row>
    <row r="1346" spans="1:3" x14ac:dyDescent="0.15">
      <c r="A1346" s="5">
        <f t="shared" ref="A1346:A1409" si="63">ROW()-1</f>
        <v>1345</v>
      </c>
      <c r="B1346" s="5">
        <f t="shared" ref="B1346:B1409" si="64">A1346/vw_1</f>
        <v>93.402777777777771</v>
      </c>
      <c r="C1346" s="5">
        <f t="shared" ref="C1346:C1409" si="65">(100-B1346) * 0.5</f>
        <v>3.2986111111111143</v>
      </c>
    </row>
    <row r="1347" spans="1:3" x14ac:dyDescent="0.15">
      <c r="A1347" s="5">
        <f t="shared" si="63"/>
        <v>1346</v>
      </c>
      <c r="B1347" s="5">
        <f t="shared" si="64"/>
        <v>93.472222222222214</v>
      </c>
      <c r="C1347" s="5">
        <f t="shared" si="65"/>
        <v>3.2638888888888928</v>
      </c>
    </row>
    <row r="1348" spans="1:3" x14ac:dyDescent="0.15">
      <c r="A1348" s="5">
        <f t="shared" si="63"/>
        <v>1347</v>
      </c>
      <c r="B1348" s="5">
        <f t="shared" si="64"/>
        <v>93.541666666666671</v>
      </c>
      <c r="C1348" s="5">
        <f t="shared" si="65"/>
        <v>3.2291666666666643</v>
      </c>
    </row>
    <row r="1349" spans="1:3" x14ac:dyDescent="0.15">
      <c r="A1349" s="5">
        <f t="shared" si="63"/>
        <v>1348</v>
      </c>
      <c r="B1349" s="5">
        <f t="shared" si="64"/>
        <v>93.611111111111114</v>
      </c>
      <c r="C1349" s="5">
        <f t="shared" si="65"/>
        <v>3.1944444444444429</v>
      </c>
    </row>
    <row r="1350" spans="1:3" x14ac:dyDescent="0.15">
      <c r="A1350" s="5">
        <f t="shared" si="63"/>
        <v>1349</v>
      </c>
      <c r="B1350" s="5">
        <f t="shared" si="64"/>
        <v>93.680555555555557</v>
      </c>
      <c r="C1350" s="5">
        <f t="shared" si="65"/>
        <v>3.1597222222222214</v>
      </c>
    </row>
    <row r="1351" spans="1:3" x14ac:dyDescent="0.15">
      <c r="A1351" s="5">
        <f t="shared" si="63"/>
        <v>1350</v>
      </c>
      <c r="B1351" s="5">
        <f t="shared" si="64"/>
        <v>93.75</v>
      </c>
      <c r="C1351" s="5">
        <f t="shared" si="65"/>
        <v>3.125</v>
      </c>
    </row>
    <row r="1352" spans="1:3" x14ac:dyDescent="0.15">
      <c r="A1352" s="5">
        <f t="shared" si="63"/>
        <v>1351</v>
      </c>
      <c r="B1352" s="5">
        <f t="shared" si="64"/>
        <v>93.819444444444443</v>
      </c>
      <c r="C1352" s="5">
        <f t="shared" si="65"/>
        <v>3.0902777777777786</v>
      </c>
    </row>
    <row r="1353" spans="1:3" x14ac:dyDescent="0.15">
      <c r="A1353" s="5">
        <f t="shared" si="63"/>
        <v>1352</v>
      </c>
      <c r="B1353" s="5">
        <f t="shared" si="64"/>
        <v>93.888888888888886</v>
      </c>
      <c r="C1353" s="5">
        <f t="shared" si="65"/>
        <v>3.0555555555555571</v>
      </c>
    </row>
    <row r="1354" spans="1:3" x14ac:dyDescent="0.15">
      <c r="A1354" s="5">
        <f t="shared" si="63"/>
        <v>1353</v>
      </c>
      <c r="B1354" s="5">
        <f t="shared" si="64"/>
        <v>93.958333333333329</v>
      </c>
      <c r="C1354" s="5">
        <f t="shared" si="65"/>
        <v>3.0208333333333357</v>
      </c>
    </row>
    <row r="1355" spans="1:3" x14ac:dyDescent="0.15">
      <c r="A1355" s="5">
        <f t="shared" si="63"/>
        <v>1354</v>
      </c>
      <c r="B1355" s="5">
        <f t="shared" si="64"/>
        <v>94.027777777777771</v>
      </c>
      <c r="C1355" s="5">
        <f t="shared" si="65"/>
        <v>2.9861111111111143</v>
      </c>
    </row>
    <row r="1356" spans="1:3" x14ac:dyDescent="0.15">
      <c r="A1356" s="5">
        <f t="shared" si="63"/>
        <v>1355</v>
      </c>
      <c r="B1356" s="5">
        <f t="shared" si="64"/>
        <v>94.097222222222214</v>
      </c>
      <c r="C1356" s="5">
        <f t="shared" si="65"/>
        <v>2.9513888888888928</v>
      </c>
    </row>
    <row r="1357" spans="1:3" x14ac:dyDescent="0.15">
      <c r="A1357" s="5">
        <f t="shared" si="63"/>
        <v>1356</v>
      </c>
      <c r="B1357" s="5">
        <f t="shared" si="64"/>
        <v>94.166666666666671</v>
      </c>
      <c r="C1357" s="5">
        <f t="shared" si="65"/>
        <v>2.9166666666666643</v>
      </c>
    </row>
    <row r="1358" spans="1:3" x14ac:dyDescent="0.15">
      <c r="A1358" s="5">
        <f t="shared" si="63"/>
        <v>1357</v>
      </c>
      <c r="B1358" s="5">
        <f t="shared" si="64"/>
        <v>94.236111111111114</v>
      </c>
      <c r="C1358" s="5">
        <f t="shared" si="65"/>
        <v>2.8819444444444429</v>
      </c>
    </row>
    <row r="1359" spans="1:3" x14ac:dyDescent="0.15">
      <c r="A1359" s="5">
        <f t="shared" si="63"/>
        <v>1358</v>
      </c>
      <c r="B1359" s="5">
        <f t="shared" si="64"/>
        <v>94.305555555555557</v>
      </c>
      <c r="C1359" s="5">
        <f t="shared" si="65"/>
        <v>2.8472222222222214</v>
      </c>
    </row>
    <row r="1360" spans="1:3" x14ac:dyDescent="0.15">
      <c r="A1360" s="5">
        <f t="shared" si="63"/>
        <v>1359</v>
      </c>
      <c r="B1360" s="5">
        <f t="shared" si="64"/>
        <v>94.375</v>
      </c>
      <c r="C1360" s="5">
        <f t="shared" si="65"/>
        <v>2.8125</v>
      </c>
    </row>
    <row r="1361" spans="1:3" x14ac:dyDescent="0.15">
      <c r="A1361" s="5">
        <f t="shared" si="63"/>
        <v>1360</v>
      </c>
      <c r="B1361" s="5">
        <f t="shared" si="64"/>
        <v>94.444444444444443</v>
      </c>
      <c r="C1361" s="5">
        <f t="shared" si="65"/>
        <v>2.7777777777777786</v>
      </c>
    </row>
    <row r="1362" spans="1:3" x14ac:dyDescent="0.15">
      <c r="A1362" s="5">
        <f t="shared" si="63"/>
        <v>1361</v>
      </c>
      <c r="B1362" s="5">
        <f t="shared" si="64"/>
        <v>94.513888888888886</v>
      </c>
      <c r="C1362" s="5">
        <f t="shared" si="65"/>
        <v>2.7430555555555571</v>
      </c>
    </row>
    <row r="1363" spans="1:3" x14ac:dyDescent="0.15">
      <c r="A1363" s="5">
        <f t="shared" si="63"/>
        <v>1362</v>
      </c>
      <c r="B1363" s="5">
        <f t="shared" si="64"/>
        <v>94.583333333333329</v>
      </c>
      <c r="C1363" s="5">
        <f t="shared" si="65"/>
        <v>2.7083333333333357</v>
      </c>
    </row>
    <row r="1364" spans="1:3" x14ac:dyDescent="0.15">
      <c r="A1364" s="5">
        <f t="shared" si="63"/>
        <v>1363</v>
      </c>
      <c r="B1364" s="5">
        <f t="shared" si="64"/>
        <v>94.652777777777771</v>
      </c>
      <c r="C1364" s="5">
        <f t="shared" si="65"/>
        <v>2.6736111111111143</v>
      </c>
    </row>
    <row r="1365" spans="1:3" x14ac:dyDescent="0.15">
      <c r="A1365" s="5">
        <f t="shared" si="63"/>
        <v>1364</v>
      </c>
      <c r="B1365" s="5">
        <f t="shared" si="64"/>
        <v>94.722222222222214</v>
      </c>
      <c r="C1365" s="5">
        <f t="shared" si="65"/>
        <v>2.6388888888888928</v>
      </c>
    </row>
    <row r="1366" spans="1:3" x14ac:dyDescent="0.15">
      <c r="A1366" s="5">
        <f t="shared" si="63"/>
        <v>1365</v>
      </c>
      <c r="B1366" s="5">
        <f t="shared" si="64"/>
        <v>94.791666666666671</v>
      </c>
      <c r="C1366" s="5">
        <f t="shared" si="65"/>
        <v>2.6041666666666643</v>
      </c>
    </row>
    <row r="1367" spans="1:3" x14ac:dyDescent="0.15">
      <c r="A1367" s="5">
        <f t="shared" si="63"/>
        <v>1366</v>
      </c>
      <c r="B1367" s="5">
        <f t="shared" si="64"/>
        <v>94.861111111111114</v>
      </c>
      <c r="C1367" s="5">
        <f t="shared" si="65"/>
        <v>2.5694444444444429</v>
      </c>
    </row>
    <row r="1368" spans="1:3" x14ac:dyDescent="0.15">
      <c r="A1368" s="5">
        <f t="shared" si="63"/>
        <v>1367</v>
      </c>
      <c r="B1368" s="5">
        <f t="shared" si="64"/>
        <v>94.930555555555557</v>
      </c>
      <c r="C1368" s="5">
        <f t="shared" si="65"/>
        <v>2.5347222222222214</v>
      </c>
    </row>
    <row r="1369" spans="1:3" x14ac:dyDescent="0.15">
      <c r="A1369" s="5">
        <f t="shared" si="63"/>
        <v>1368</v>
      </c>
      <c r="B1369" s="5">
        <f t="shared" si="64"/>
        <v>95</v>
      </c>
      <c r="C1369" s="5">
        <f t="shared" si="65"/>
        <v>2.5</v>
      </c>
    </row>
    <row r="1370" spans="1:3" x14ac:dyDescent="0.15">
      <c r="A1370" s="5">
        <f t="shared" si="63"/>
        <v>1369</v>
      </c>
      <c r="B1370" s="5">
        <f t="shared" si="64"/>
        <v>95.069444444444443</v>
      </c>
      <c r="C1370" s="5">
        <f t="shared" si="65"/>
        <v>2.4652777777777786</v>
      </c>
    </row>
    <row r="1371" spans="1:3" x14ac:dyDescent="0.15">
      <c r="A1371" s="5">
        <f t="shared" si="63"/>
        <v>1370</v>
      </c>
      <c r="B1371" s="5">
        <f t="shared" si="64"/>
        <v>95.138888888888886</v>
      </c>
      <c r="C1371" s="5">
        <f t="shared" si="65"/>
        <v>2.4305555555555571</v>
      </c>
    </row>
    <row r="1372" spans="1:3" x14ac:dyDescent="0.15">
      <c r="A1372" s="5">
        <f t="shared" si="63"/>
        <v>1371</v>
      </c>
      <c r="B1372" s="5">
        <f t="shared" si="64"/>
        <v>95.208333333333329</v>
      </c>
      <c r="C1372" s="5">
        <f t="shared" si="65"/>
        <v>2.3958333333333357</v>
      </c>
    </row>
    <row r="1373" spans="1:3" x14ac:dyDescent="0.15">
      <c r="A1373" s="5">
        <f t="shared" si="63"/>
        <v>1372</v>
      </c>
      <c r="B1373" s="5">
        <f t="shared" si="64"/>
        <v>95.277777777777771</v>
      </c>
      <c r="C1373" s="5">
        <f t="shared" si="65"/>
        <v>2.3611111111111143</v>
      </c>
    </row>
    <row r="1374" spans="1:3" x14ac:dyDescent="0.15">
      <c r="A1374" s="5">
        <f t="shared" si="63"/>
        <v>1373</v>
      </c>
      <c r="B1374" s="5">
        <f t="shared" si="64"/>
        <v>95.347222222222214</v>
      </c>
      <c r="C1374" s="5">
        <f t="shared" si="65"/>
        <v>2.3263888888888928</v>
      </c>
    </row>
    <row r="1375" spans="1:3" x14ac:dyDescent="0.15">
      <c r="A1375" s="5">
        <f t="shared" si="63"/>
        <v>1374</v>
      </c>
      <c r="B1375" s="5">
        <f t="shared" si="64"/>
        <v>95.416666666666671</v>
      </c>
      <c r="C1375" s="5">
        <f t="shared" si="65"/>
        <v>2.2916666666666643</v>
      </c>
    </row>
    <row r="1376" spans="1:3" x14ac:dyDescent="0.15">
      <c r="A1376" s="5">
        <f t="shared" si="63"/>
        <v>1375</v>
      </c>
      <c r="B1376" s="5">
        <f t="shared" si="64"/>
        <v>95.486111111111114</v>
      </c>
      <c r="C1376" s="5">
        <f t="shared" si="65"/>
        <v>2.2569444444444429</v>
      </c>
    </row>
    <row r="1377" spans="1:3" x14ac:dyDescent="0.15">
      <c r="A1377" s="5">
        <f t="shared" si="63"/>
        <v>1376</v>
      </c>
      <c r="B1377" s="5">
        <f t="shared" si="64"/>
        <v>95.555555555555557</v>
      </c>
      <c r="C1377" s="5">
        <f t="shared" si="65"/>
        <v>2.2222222222222214</v>
      </c>
    </row>
    <row r="1378" spans="1:3" x14ac:dyDescent="0.15">
      <c r="A1378" s="5">
        <f t="shared" si="63"/>
        <v>1377</v>
      </c>
      <c r="B1378" s="5">
        <f t="shared" si="64"/>
        <v>95.625</v>
      </c>
      <c r="C1378" s="5">
        <f t="shared" si="65"/>
        <v>2.1875</v>
      </c>
    </row>
    <row r="1379" spans="1:3" x14ac:dyDescent="0.15">
      <c r="A1379" s="5">
        <f t="shared" si="63"/>
        <v>1378</v>
      </c>
      <c r="B1379" s="5">
        <f t="shared" si="64"/>
        <v>95.694444444444443</v>
      </c>
      <c r="C1379" s="5">
        <f t="shared" si="65"/>
        <v>2.1527777777777786</v>
      </c>
    </row>
    <row r="1380" spans="1:3" x14ac:dyDescent="0.15">
      <c r="A1380" s="5">
        <f t="shared" si="63"/>
        <v>1379</v>
      </c>
      <c r="B1380" s="5">
        <f t="shared" si="64"/>
        <v>95.763888888888886</v>
      </c>
      <c r="C1380" s="5">
        <f t="shared" si="65"/>
        <v>2.1180555555555571</v>
      </c>
    </row>
    <row r="1381" spans="1:3" x14ac:dyDescent="0.15">
      <c r="A1381" s="5">
        <f t="shared" si="63"/>
        <v>1380</v>
      </c>
      <c r="B1381" s="5">
        <f t="shared" si="64"/>
        <v>95.833333333333329</v>
      </c>
      <c r="C1381" s="5">
        <f t="shared" si="65"/>
        <v>2.0833333333333357</v>
      </c>
    </row>
    <row r="1382" spans="1:3" x14ac:dyDescent="0.15">
      <c r="A1382" s="5">
        <f t="shared" si="63"/>
        <v>1381</v>
      </c>
      <c r="B1382" s="5">
        <f t="shared" si="64"/>
        <v>95.902777777777771</v>
      </c>
      <c r="C1382" s="5">
        <f t="shared" si="65"/>
        <v>2.0486111111111143</v>
      </c>
    </row>
    <row r="1383" spans="1:3" x14ac:dyDescent="0.15">
      <c r="A1383" s="5">
        <f t="shared" si="63"/>
        <v>1382</v>
      </c>
      <c r="B1383" s="5">
        <f t="shared" si="64"/>
        <v>95.972222222222214</v>
      </c>
      <c r="C1383" s="5">
        <f t="shared" si="65"/>
        <v>2.0138888888888928</v>
      </c>
    </row>
    <row r="1384" spans="1:3" x14ac:dyDescent="0.15">
      <c r="A1384" s="5">
        <f t="shared" si="63"/>
        <v>1383</v>
      </c>
      <c r="B1384" s="5">
        <f t="shared" si="64"/>
        <v>96.041666666666657</v>
      </c>
      <c r="C1384" s="5">
        <f t="shared" si="65"/>
        <v>1.9791666666666714</v>
      </c>
    </row>
    <row r="1385" spans="1:3" x14ac:dyDescent="0.15">
      <c r="A1385" s="5">
        <f t="shared" si="63"/>
        <v>1384</v>
      </c>
      <c r="B1385" s="5">
        <f t="shared" si="64"/>
        <v>96.111111111111114</v>
      </c>
      <c r="C1385" s="5">
        <f t="shared" si="65"/>
        <v>1.9444444444444429</v>
      </c>
    </row>
    <row r="1386" spans="1:3" x14ac:dyDescent="0.15">
      <c r="A1386" s="5">
        <f t="shared" si="63"/>
        <v>1385</v>
      </c>
      <c r="B1386" s="5">
        <f t="shared" si="64"/>
        <v>96.180555555555557</v>
      </c>
      <c r="C1386" s="5">
        <f t="shared" si="65"/>
        <v>1.9097222222222214</v>
      </c>
    </row>
    <row r="1387" spans="1:3" x14ac:dyDescent="0.15">
      <c r="A1387" s="5">
        <f t="shared" si="63"/>
        <v>1386</v>
      </c>
      <c r="B1387" s="5">
        <f t="shared" si="64"/>
        <v>96.25</v>
      </c>
      <c r="C1387" s="5">
        <f t="shared" si="65"/>
        <v>1.875</v>
      </c>
    </row>
    <row r="1388" spans="1:3" x14ac:dyDescent="0.15">
      <c r="A1388" s="5">
        <f t="shared" si="63"/>
        <v>1387</v>
      </c>
      <c r="B1388" s="5">
        <f t="shared" si="64"/>
        <v>96.319444444444443</v>
      </c>
      <c r="C1388" s="5">
        <f t="shared" si="65"/>
        <v>1.8402777777777786</v>
      </c>
    </row>
    <row r="1389" spans="1:3" x14ac:dyDescent="0.15">
      <c r="A1389" s="5">
        <f t="shared" si="63"/>
        <v>1388</v>
      </c>
      <c r="B1389" s="5">
        <f t="shared" si="64"/>
        <v>96.388888888888886</v>
      </c>
      <c r="C1389" s="5">
        <f t="shared" si="65"/>
        <v>1.8055555555555571</v>
      </c>
    </row>
    <row r="1390" spans="1:3" x14ac:dyDescent="0.15">
      <c r="A1390" s="5">
        <f t="shared" si="63"/>
        <v>1389</v>
      </c>
      <c r="B1390" s="5">
        <f t="shared" si="64"/>
        <v>96.458333333333329</v>
      </c>
      <c r="C1390" s="5">
        <f t="shared" si="65"/>
        <v>1.7708333333333357</v>
      </c>
    </row>
    <row r="1391" spans="1:3" x14ac:dyDescent="0.15">
      <c r="A1391" s="5">
        <f t="shared" si="63"/>
        <v>1390</v>
      </c>
      <c r="B1391" s="5">
        <f t="shared" si="64"/>
        <v>96.527777777777771</v>
      </c>
      <c r="C1391" s="5">
        <f t="shared" si="65"/>
        <v>1.7361111111111143</v>
      </c>
    </row>
    <row r="1392" spans="1:3" x14ac:dyDescent="0.15">
      <c r="A1392" s="5">
        <f t="shared" si="63"/>
        <v>1391</v>
      </c>
      <c r="B1392" s="5">
        <f t="shared" si="64"/>
        <v>96.597222222222214</v>
      </c>
      <c r="C1392" s="5">
        <f t="shared" si="65"/>
        <v>1.7013888888888928</v>
      </c>
    </row>
    <row r="1393" spans="1:3" x14ac:dyDescent="0.15">
      <c r="A1393" s="5">
        <f t="shared" si="63"/>
        <v>1392</v>
      </c>
      <c r="B1393" s="5">
        <f t="shared" si="64"/>
        <v>96.666666666666657</v>
      </c>
      <c r="C1393" s="5">
        <f t="shared" si="65"/>
        <v>1.6666666666666714</v>
      </c>
    </row>
    <row r="1394" spans="1:3" x14ac:dyDescent="0.15">
      <c r="A1394" s="5">
        <f t="shared" si="63"/>
        <v>1393</v>
      </c>
      <c r="B1394" s="5">
        <f t="shared" si="64"/>
        <v>96.736111111111114</v>
      </c>
      <c r="C1394" s="5">
        <f t="shared" si="65"/>
        <v>1.6319444444444429</v>
      </c>
    </row>
    <row r="1395" spans="1:3" x14ac:dyDescent="0.15">
      <c r="A1395" s="5">
        <f t="shared" si="63"/>
        <v>1394</v>
      </c>
      <c r="B1395" s="5">
        <f t="shared" si="64"/>
        <v>96.805555555555557</v>
      </c>
      <c r="C1395" s="5">
        <f t="shared" si="65"/>
        <v>1.5972222222222214</v>
      </c>
    </row>
    <row r="1396" spans="1:3" x14ac:dyDescent="0.15">
      <c r="A1396" s="5">
        <f t="shared" si="63"/>
        <v>1395</v>
      </c>
      <c r="B1396" s="5">
        <f t="shared" si="64"/>
        <v>96.875</v>
      </c>
      <c r="C1396" s="5">
        <f t="shared" si="65"/>
        <v>1.5625</v>
      </c>
    </row>
    <row r="1397" spans="1:3" x14ac:dyDescent="0.15">
      <c r="A1397" s="5">
        <f t="shared" si="63"/>
        <v>1396</v>
      </c>
      <c r="B1397" s="5">
        <f t="shared" si="64"/>
        <v>96.944444444444443</v>
      </c>
      <c r="C1397" s="5">
        <f t="shared" si="65"/>
        <v>1.5277777777777786</v>
      </c>
    </row>
    <row r="1398" spans="1:3" x14ac:dyDescent="0.15">
      <c r="A1398" s="5">
        <f t="shared" si="63"/>
        <v>1397</v>
      </c>
      <c r="B1398" s="5">
        <f t="shared" si="64"/>
        <v>97.013888888888886</v>
      </c>
      <c r="C1398" s="5">
        <f t="shared" si="65"/>
        <v>1.4930555555555571</v>
      </c>
    </row>
    <row r="1399" spans="1:3" x14ac:dyDescent="0.15">
      <c r="A1399" s="5">
        <f t="shared" si="63"/>
        <v>1398</v>
      </c>
      <c r="B1399" s="5">
        <f t="shared" si="64"/>
        <v>97.083333333333329</v>
      </c>
      <c r="C1399" s="5">
        <f t="shared" si="65"/>
        <v>1.4583333333333357</v>
      </c>
    </row>
    <row r="1400" spans="1:3" x14ac:dyDescent="0.15">
      <c r="A1400" s="5">
        <f t="shared" si="63"/>
        <v>1399</v>
      </c>
      <c r="B1400" s="5">
        <f t="shared" si="64"/>
        <v>97.152777777777771</v>
      </c>
      <c r="C1400" s="5">
        <f t="shared" si="65"/>
        <v>1.4236111111111143</v>
      </c>
    </row>
    <row r="1401" spans="1:3" x14ac:dyDescent="0.15">
      <c r="A1401" s="5">
        <f t="shared" si="63"/>
        <v>1400</v>
      </c>
      <c r="B1401" s="5">
        <f t="shared" si="64"/>
        <v>97.222222222222214</v>
      </c>
      <c r="C1401" s="5">
        <f t="shared" si="65"/>
        <v>1.3888888888888928</v>
      </c>
    </row>
    <row r="1402" spans="1:3" x14ac:dyDescent="0.15">
      <c r="A1402" s="5">
        <f t="shared" si="63"/>
        <v>1401</v>
      </c>
      <c r="B1402" s="5">
        <f t="shared" si="64"/>
        <v>97.291666666666657</v>
      </c>
      <c r="C1402" s="5">
        <f t="shared" si="65"/>
        <v>1.3541666666666714</v>
      </c>
    </row>
    <row r="1403" spans="1:3" x14ac:dyDescent="0.15">
      <c r="A1403" s="5">
        <f t="shared" si="63"/>
        <v>1402</v>
      </c>
      <c r="B1403" s="5">
        <f t="shared" si="64"/>
        <v>97.361111111111114</v>
      </c>
      <c r="C1403" s="5">
        <f t="shared" si="65"/>
        <v>1.3194444444444429</v>
      </c>
    </row>
    <row r="1404" spans="1:3" x14ac:dyDescent="0.15">
      <c r="A1404" s="5">
        <f t="shared" si="63"/>
        <v>1403</v>
      </c>
      <c r="B1404" s="5">
        <f t="shared" si="64"/>
        <v>97.430555555555557</v>
      </c>
      <c r="C1404" s="5">
        <f t="shared" si="65"/>
        <v>1.2847222222222214</v>
      </c>
    </row>
    <row r="1405" spans="1:3" x14ac:dyDescent="0.15">
      <c r="A1405" s="5">
        <f t="shared" si="63"/>
        <v>1404</v>
      </c>
      <c r="B1405" s="5">
        <f t="shared" si="64"/>
        <v>97.5</v>
      </c>
      <c r="C1405" s="5">
        <f t="shared" si="65"/>
        <v>1.25</v>
      </c>
    </row>
    <row r="1406" spans="1:3" x14ac:dyDescent="0.15">
      <c r="A1406" s="5">
        <f t="shared" si="63"/>
        <v>1405</v>
      </c>
      <c r="B1406" s="5">
        <f t="shared" si="64"/>
        <v>97.569444444444443</v>
      </c>
      <c r="C1406" s="5">
        <f t="shared" si="65"/>
        <v>1.2152777777777786</v>
      </c>
    </row>
    <row r="1407" spans="1:3" x14ac:dyDescent="0.15">
      <c r="A1407" s="5">
        <f t="shared" si="63"/>
        <v>1406</v>
      </c>
      <c r="B1407" s="5">
        <f t="shared" si="64"/>
        <v>97.638888888888886</v>
      </c>
      <c r="C1407" s="5">
        <f t="shared" si="65"/>
        <v>1.1805555555555571</v>
      </c>
    </row>
    <row r="1408" spans="1:3" x14ac:dyDescent="0.15">
      <c r="A1408" s="5">
        <f t="shared" si="63"/>
        <v>1407</v>
      </c>
      <c r="B1408" s="5">
        <f t="shared" si="64"/>
        <v>97.708333333333329</v>
      </c>
      <c r="C1408" s="5">
        <f t="shared" si="65"/>
        <v>1.1458333333333357</v>
      </c>
    </row>
    <row r="1409" spans="1:3" x14ac:dyDescent="0.15">
      <c r="A1409" s="5">
        <f t="shared" si="63"/>
        <v>1408</v>
      </c>
      <c r="B1409" s="5">
        <f t="shared" si="64"/>
        <v>97.777777777777771</v>
      </c>
      <c r="C1409" s="5">
        <f t="shared" si="65"/>
        <v>1.1111111111111143</v>
      </c>
    </row>
    <row r="1410" spans="1:3" x14ac:dyDescent="0.15">
      <c r="A1410" s="5">
        <f t="shared" ref="A1410:A1441" si="66">ROW()-1</f>
        <v>1409</v>
      </c>
      <c r="B1410" s="5">
        <f t="shared" ref="B1410:B1441" si="67">A1410/vw_1</f>
        <v>97.847222222222214</v>
      </c>
      <c r="C1410" s="5">
        <f t="shared" ref="C1410:C1441" si="68">(100-B1410) * 0.5</f>
        <v>1.0763888888888928</v>
      </c>
    </row>
    <row r="1411" spans="1:3" x14ac:dyDescent="0.15">
      <c r="A1411" s="5">
        <f t="shared" si="66"/>
        <v>1410</v>
      </c>
      <c r="B1411" s="5">
        <f t="shared" si="67"/>
        <v>97.916666666666657</v>
      </c>
      <c r="C1411" s="5">
        <f t="shared" si="68"/>
        <v>1.0416666666666714</v>
      </c>
    </row>
    <row r="1412" spans="1:3" x14ac:dyDescent="0.15">
      <c r="A1412" s="5">
        <f t="shared" si="66"/>
        <v>1411</v>
      </c>
      <c r="B1412" s="5">
        <f t="shared" si="67"/>
        <v>97.986111111111114</v>
      </c>
      <c r="C1412" s="5">
        <f t="shared" si="68"/>
        <v>1.0069444444444429</v>
      </c>
    </row>
    <row r="1413" spans="1:3" x14ac:dyDescent="0.15">
      <c r="A1413" s="5">
        <f t="shared" si="66"/>
        <v>1412</v>
      </c>
      <c r="B1413" s="5">
        <f t="shared" si="67"/>
        <v>98.055555555555557</v>
      </c>
      <c r="C1413" s="5">
        <f t="shared" si="68"/>
        <v>0.97222222222222143</v>
      </c>
    </row>
    <row r="1414" spans="1:3" x14ac:dyDescent="0.15">
      <c r="A1414" s="5">
        <f t="shared" si="66"/>
        <v>1413</v>
      </c>
      <c r="B1414" s="5">
        <f t="shared" si="67"/>
        <v>98.125</v>
      </c>
      <c r="C1414" s="5">
        <f t="shared" si="68"/>
        <v>0.9375</v>
      </c>
    </row>
    <row r="1415" spans="1:3" x14ac:dyDescent="0.15">
      <c r="A1415" s="5">
        <f t="shared" si="66"/>
        <v>1414</v>
      </c>
      <c r="B1415" s="5">
        <f t="shared" si="67"/>
        <v>98.194444444444443</v>
      </c>
      <c r="C1415" s="5">
        <f t="shared" si="68"/>
        <v>0.90277777777777857</v>
      </c>
    </row>
    <row r="1416" spans="1:3" x14ac:dyDescent="0.15">
      <c r="A1416" s="5">
        <f t="shared" si="66"/>
        <v>1415</v>
      </c>
      <c r="B1416" s="5">
        <f t="shared" si="67"/>
        <v>98.263888888888886</v>
      </c>
      <c r="C1416" s="5">
        <f t="shared" si="68"/>
        <v>0.86805555555555713</v>
      </c>
    </row>
    <row r="1417" spans="1:3" x14ac:dyDescent="0.15">
      <c r="A1417" s="5">
        <f t="shared" si="66"/>
        <v>1416</v>
      </c>
      <c r="B1417" s="5">
        <f t="shared" si="67"/>
        <v>98.333333333333329</v>
      </c>
      <c r="C1417" s="5">
        <f t="shared" si="68"/>
        <v>0.8333333333333357</v>
      </c>
    </row>
    <row r="1418" spans="1:3" x14ac:dyDescent="0.15">
      <c r="A1418" s="5">
        <f t="shared" si="66"/>
        <v>1417</v>
      </c>
      <c r="B1418" s="5">
        <f t="shared" si="67"/>
        <v>98.402777777777771</v>
      </c>
      <c r="C1418" s="5">
        <f t="shared" si="68"/>
        <v>0.79861111111111427</v>
      </c>
    </row>
    <row r="1419" spans="1:3" x14ac:dyDescent="0.15">
      <c r="A1419" s="5">
        <f t="shared" si="66"/>
        <v>1418</v>
      </c>
      <c r="B1419" s="5">
        <f t="shared" si="67"/>
        <v>98.472222222222214</v>
      </c>
      <c r="C1419" s="5">
        <f t="shared" si="68"/>
        <v>0.76388888888889284</v>
      </c>
    </row>
    <row r="1420" spans="1:3" x14ac:dyDescent="0.15">
      <c r="A1420" s="5">
        <f t="shared" si="66"/>
        <v>1419</v>
      </c>
      <c r="B1420" s="5">
        <f t="shared" si="67"/>
        <v>98.541666666666657</v>
      </c>
      <c r="C1420" s="5">
        <f t="shared" si="68"/>
        <v>0.7291666666666714</v>
      </c>
    </row>
    <row r="1421" spans="1:3" x14ac:dyDescent="0.15">
      <c r="A1421" s="5">
        <f t="shared" si="66"/>
        <v>1420</v>
      </c>
      <c r="B1421" s="5">
        <f t="shared" si="67"/>
        <v>98.611111111111114</v>
      </c>
      <c r="C1421" s="5">
        <f t="shared" si="68"/>
        <v>0.69444444444444287</v>
      </c>
    </row>
    <row r="1422" spans="1:3" x14ac:dyDescent="0.15">
      <c r="A1422" s="5">
        <f t="shared" si="66"/>
        <v>1421</v>
      </c>
      <c r="B1422" s="5">
        <f t="shared" si="67"/>
        <v>98.680555555555557</v>
      </c>
      <c r="C1422" s="5">
        <f t="shared" si="68"/>
        <v>0.65972222222222143</v>
      </c>
    </row>
    <row r="1423" spans="1:3" x14ac:dyDescent="0.15">
      <c r="A1423" s="5">
        <f t="shared" si="66"/>
        <v>1422</v>
      </c>
      <c r="B1423" s="5">
        <f t="shared" si="67"/>
        <v>98.75</v>
      </c>
      <c r="C1423" s="5">
        <f t="shared" si="68"/>
        <v>0.625</v>
      </c>
    </row>
    <row r="1424" spans="1:3" x14ac:dyDescent="0.15">
      <c r="A1424" s="5">
        <f t="shared" si="66"/>
        <v>1423</v>
      </c>
      <c r="B1424" s="5">
        <f t="shared" si="67"/>
        <v>98.819444444444443</v>
      </c>
      <c r="C1424" s="5">
        <f t="shared" si="68"/>
        <v>0.59027777777777857</v>
      </c>
    </row>
    <row r="1425" spans="1:3" x14ac:dyDescent="0.15">
      <c r="A1425" s="5">
        <f t="shared" si="66"/>
        <v>1424</v>
      </c>
      <c r="B1425" s="5">
        <f t="shared" si="67"/>
        <v>98.888888888888886</v>
      </c>
      <c r="C1425" s="5">
        <f t="shared" si="68"/>
        <v>0.55555555555555713</v>
      </c>
    </row>
    <row r="1426" spans="1:3" x14ac:dyDescent="0.15">
      <c r="A1426" s="5">
        <f t="shared" si="66"/>
        <v>1425</v>
      </c>
      <c r="B1426" s="5">
        <f t="shared" si="67"/>
        <v>98.958333333333329</v>
      </c>
      <c r="C1426" s="5">
        <f t="shared" si="68"/>
        <v>0.5208333333333357</v>
      </c>
    </row>
    <row r="1427" spans="1:3" x14ac:dyDescent="0.15">
      <c r="A1427" s="5">
        <f t="shared" si="66"/>
        <v>1426</v>
      </c>
      <c r="B1427" s="5">
        <f t="shared" si="67"/>
        <v>99.027777777777771</v>
      </c>
      <c r="C1427" s="5">
        <f t="shared" si="68"/>
        <v>0.48611111111111427</v>
      </c>
    </row>
    <row r="1428" spans="1:3" x14ac:dyDescent="0.15">
      <c r="A1428" s="5">
        <f t="shared" si="66"/>
        <v>1427</v>
      </c>
      <c r="B1428" s="5">
        <f t="shared" si="67"/>
        <v>99.097222222222214</v>
      </c>
      <c r="C1428" s="5">
        <f t="shared" si="68"/>
        <v>0.45138888888889284</v>
      </c>
    </row>
    <row r="1429" spans="1:3" x14ac:dyDescent="0.15">
      <c r="A1429" s="5">
        <f t="shared" si="66"/>
        <v>1428</v>
      </c>
      <c r="B1429" s="5">
        <f t="shared" si="67"/>
        <v>99.166666666666657</v>
      </c>
      <c r="C1429" s="5">
        <f t="shared" si="68"/>
        <v>0.4166666666666714</v>
      </c>
    </row>
    <row r="1430" spans="1:3" x14ac:dyDescent="0.15">
      <c r="A1430" s="5">
        <f t="shared" si="66"/>
        <v>1429</v>
      </c>
      <c r="B1430" s="5">
        <f t="shared" si="67"/>
        <v>99.236111111111114</v>
      </c>
      <c r="C1430" s="5">
        <f t="shared" si="68"/>
        <v>0.38194444444444287</v>
      </c>
    </row>
    <row r="1431" spans="1:3" x14ac:dyDescent="0.15">
      <c r="A1431" s="5">
        <f t="shared" si="66"/>
        <v>1430</v>
      </c>
      <c r="B1431" s="5">
        <f t="shared" si="67"/>
        <v>99.305555555555557</v>
      </c>
      <c r="C1431" s="5">
        <f t="shared" si="68"/>
        <v>0.34722222222222143</v>
      </c>
    </row>
    <row r="1432" spans="1:3" x14ac:dyDescent="0.15">
      <c r="A1432" s="5">
        <f t="shared" si="66"/>
        <v>1431</v>
      </c>
      <c r="B1432" s="5">
        <f t="shared" si="67"/>
        <v>99.375</v>
      </c>
      <c r="C1432" s="5">
        <f t="shared" si="68"/>
        <v>0.3125</v>
      </c>
    </row>
    <row r="1433" spans="1:3" x14ac:dyDescent="0.15">
      <c r="A1433" s="5">
        <f t="shared" si="66"/>
        <v>1432</v>
      </c>
      <c r="B1433" s="5">
        <f t="shared" si="67"/>
        <v>99.444444444444443</v>
      </c>
      <c r="C1433" s="5">
        <f t="shared" si="68"/>
        <v>0.27777777777777857</v>
      </c>
    </row>
    <row r="1434" spans="1:3" x14ac:dyDescent="0.15">
      <c r="A1434" s="5">
        <f t="shared" si="66"/>
        <v>1433</v>
      </c>
      <c r="B1434" s="5">
        <f t="shared" si="67"/>
        <v>99.513888888888886</v>
      </c>
      <c r="C1434" s="5">
        <f t="shared" si="68"/>
        <v>0.24305555555555713</v>
      </c>
    </row>
    <row r="1435" spans="1:3" x14ac:dyDescent="0.15">
      <c r="A1435" s="5">
        <f t="shared" si="66"/>
        <v>1434</v>
      </c>
      <c r="B1435" s="5">
        <f t="shared" si="67"/>
        <v>99.583333333333329</v>
      </c>
      <c r="C1435" s="5">
        <f t="shared" si="68"/>
        <v>0.2083333333333357</v>
      </c>
    </row>
    <row r="1436" spans="1:3" x14ac:dyDescent="0.15">
      <c r="A1436" s="5">
        <f t="shared" si="66"/>
        <v>1435</v>
      </c>
      <c r="B1436" s="5">
        <f t="shared" si="67"/>
        <v>99.652777777777771</v>
      </c>
      <c r="C1436" s="5">
        <f t="shared" si="68"/>
        <v>0.17361111111111427</v>
      </c>
    </row>
    <row r="1437" spans="1:3" x14ac:dyDescent="0.15">
      <c r="A1437" s="5">
        <f t="shared" si="66"/>
        <v>1436</v>
      </c>
      <c r="B1437" s="5">
        <f t="shared" si="67"/>
        <v>99.722222222222214</v>
      </c>
      <c r="C1437" s="5">
        <f t="shared" si="68"/>
        <v>0.13888888888889284</v>
      </c>
    </row>
    <row r="1438" spans="1:3" x14ac:dyDescent="0.15">
      <c r="A1438" s="5">
        <f t="shared" si="66"/>
        <v>1437</v>
      </c>
      <c r="B1438" s="5">
        <f t="shared" si="67"/>
        <v>99.791666666666657</v>
      </c>
      <c r="C1438" s="5">
        <f t="shared" si="68"/>
        <v>0.1041666666666714</v>
      </c>
    </row>
    <row r="1439" spans="1:3" x14ac:dyDescent="0.15">
      <c r="A1439" s="5">
        <f t="shared" si="66"/>
        <v>1438</v>
      </c>
      <c r="B1439" s="5">
        <f t="shared" si="67"/>
        <v>99.861111111111114</v>
      </c>
      <c r="C1439" s="5">
        <f t="shared" si="68"/>
        <v>6.9444444444442865E-2</v>
      </c>
    </row>
    <row r="1440" spans="1:3" x14ac:dyDescent="0.15">
      <c r="A1440" s="5">
        <f t="shared" si="66"/>
        <v>1439</v>
      </c>
      <c r="B1440" s="5">
        <f t="shared" si="67"/>
        <v>99.930555555555557</v>
      </c>
      <c r="C1440" s="5">
        <f t="shared" si="68"/>
        <v>3.4722222222221433E-2</v>
      </c>
    </row>
    <row r="1441" spans="1:3" x14ac:dyDescent="0.15">
      <c r="A1441" s="5">
        <f t="shared" si="66"/>
        <v>1440</v>
      </c>
      <c r="B1441" s="5">
        <f t="shared" si="67"/>
        <v>100</v>
      </c>
      <c r="C1441" s="5">
        <f t="shared" si="68"/>
        <v>0</v>
      </c>
    </row>
  </sheetData>
  <phoneticPr fontId="11" type="noConversion"/>
  <pageMargins left="0.7" right="0.7" top="0.75" bottom="0.75" header="0.511811023622047" footer="0.511811023622047"/>
  <pageSetup orientation="portrait" horizontalDpi="300" verticalDpi="30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7030A0"/>
  </sheetPr>
  <dimension ref="A1:E9"/>
  <sheetViews>
    <sheetView zoomScaleNormal="100" workbookViewId="0">
      <selection activeCell="B32" sqref="B32"/>
    </sheetView>
  </sheetViews>
  <sheetFormatPr defaultColWidth="8.625" defaultRowHeight="10.8" x14ac:dyDescent="0.15"/>
  <cols>
    <col min="1" max="1" width="4.5" customWidth="1"/>
    <col min="2" max="2" width="35" customWidth="1"/>
    <col min="4" max="4" width="4.5" customWidth="1"/>
    <col min="5" max="5" width="3.5" customWidth="1"/>
  </cols>
  <sheetData>
    <row r="1" spans="1:5" x14ac:dyDescent="0.15">
      <c r="A1" s="4" t="s">
        <v>1</v>
      </c>
      <c r="B1" s="4" t="s">
        <v>6</v>
      </c>
      <c r="D1" t="s">
        <v>7</v>
      </c>
      <c r="E1">
        <v>15</v>
      </c>
    </row>
    <row r="2" spans="1:5" x14ac:dyDescent="0.15">
      <c r="A2">
        <v>10</v>
      </c>
      <c r="B2" t="str">
        <f t="shared" ref="B2:B9" si="0">"font-size:" &amp; A2/remPerPx &amp; "rem;"</f>
        <v>font-size:0.666666666666667rem;</v>
      </c>
    </row>
    <row r="3" spans="1:5" x14ac:dyDescent="0.15">
      <c r="A3">
        <v>12</v>
      </c>
      <c r="B3" t="str">
        <f t="shared" si="0"/>
        <v>font-size:0.8rem;</v>
      </c>
    </row>
    <row r="4" spans="1:5" x14ac:dyDescent="0.15">
      <c r="A4">
        <v>15</v>
      </c>
      <c r="B4" t="str">
        <f t="shared" si="0"/>
        <v>font-size:1rem;</v>
      </c>
    </row>
    <row r="5" spans="1:5" x14ac:dyDescent="0.15">
      <c r="A5">
        <v>18</v>
      </c>
      <c r="B5" t="str">
        <f t="shared" si="0"/>
        <v>font-size:1.2rem;</v>
      </c>
    </row>
    <row r="6" spans="1:5" x14ac:dyDescent="0.15">
      <c r="A6">
        <v>20</v>
      </c>
      <c r="B6" t="str">
        <f t="shared" si="0"/>
        <v>font-size:1.33333333333333rem;</v>
      </c>
    </row>
    <row r="7" spans="1:5" x14ac:dyDescent="0.15">
      <c r="A7">
        <v>22</v>
      </c>
      <c r="B7" t="str">
        <f t="shared" si="0"/>
        <v>font-size:1.46666666666667rem;</v>
      </c>
    </row>
    <row r="8" spans="1:5" x14ac:dyDescent="0.15">
      <c r="A8">
        <v>28</v>
      </c>
      <c r="B8" t="str">
        <f t="shared" si="0"/>
        <v>font-size:1.86666666666667rem;</v>
      </c>
    </row>
    <row r="9" spans="1:5" x14ac:dyDescent="0.15">
      <c r="A9">
        <v>30</v>
      </c>
      <c r="B9" t="str">
        <f t="shared" si="0"/>
        <v>font-size:2rem;</v>
      </c>
    </row>
  </sheetData>
  <phoneticPr fontId="11" type="noConversion"/>
  <pageMargins left="0.7" right="0.7" top="0.75" bottom="0.75" header="0.511811023622047" footer="0.511811023622047"/>
  <pageSetup orientation="portrait" horizontalDpi="300" verticalDpi="30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K13"/>
  <sheetViews>
    <sheetView zoomScaleNormal="100" workbookViewId="0">
      <selection activeCell="C4" sqref="C4"/>
    </sheetView>
  </sheetViews>
  <sheetFormatPr defaultColWidth="8.625" defaultRowHeight="10.8" x14ac:dyDescent="0.15"/>
  <cols>
    <col min="1" max="1" width="10.25" customWidth="1"/>
    <col min="2" max="2" width="28.25" customWidth="1"/>
    <col min="3" max="4" width="19.375" customWidth="1"/>
    <col min="5" max="6" width="9.5" customWidth="1"/>
    <col min="7" max="7" width="49.375" customWidth="1"/>
    <col min="8" max="8" width="35" customWidth="1"/>
    <col min="9" max="9" width="8.5" customWidth="1"/>
    <col min="10" max="10" width="7.5" customWidth="1"/>
    <col min="11" max="11" width="5.5" customWidth="1"/>
    <col min="12" max="12" width="4.5" customWidth="1"/>
    <col min="13" max="13" width="5.5" customWidth="1"/>
    <col min="14" max="16" width="6.5" customWidth="1"/>
    <col min="17" max="34" width="5.5" customWidth="1"/>
    <col min="35" max="35" width="6.5" customWidth="1"/>
  </cols>
  <sheetData>
    <row r="1" spans="1:11" x14ac:dyDescent="0.15">
      <c r="B1" s="7" t="s">
        <v>8</v>
      </c>
      <c r="I1" s="8" t="str">
        <f ca="1">CHAR(9) &amp; "/**" &amp; CHAR(13)
&amp; CHAR(9) &amp; " * &lt;en&gt;Array: top right menu sub item&lt;/en&gt;" &amp; CHAR(13)
&amp; CHAR(9) &amp; " * &lt;zh_cn&gt;数组：顶部右上角菜单子项&lt;/zh_cn&gt;" &amp; CHAR(13)
&amp; CHAR(9) &amp; " * &lt;zh_tw&gt;數組：頂部右上角菜單子項&lt;/zh_tw&gt;" &amp; CHAR(13)
&amp; CHAR(9) &amp; "*/" &amp; CHAR(13)
&amp; CHAR(9) &amp; "private readonly " &amp; B1 &amp; " = [" &amp; CHAR(13) &amp; CHAR(9) &amp; SUBSTITUTE(OFFSET(K1,1,0), CHAR(13), CHAR(13) &amp; CHAR(9)) &amp; CHAR(13) &amp; CHAR(9) &amp; "];"</f>
        <v xml:space="preserve">	/**_x000D_	 * &lt;en&gt;Array: top right menu sub item&lt;/en&gt;_x000D_	 * &lt;zh_cn&gt;数组：顶部右上角菜单子项&lt;/zh_cn&gt;_x000D_	 * &lt;zh_tw&gt;數組：頂部右上角菜單子項&lt;/zh_tw&gt;_x000D_	*/_x000D_	private readonly topMenuItems = [_x000D_		{_x000D_			id: "topMenuHome",_x000D_			kind: "a",_x000D_			link: `${HOME_URL}`,_x000D_			titles: { en: `Home`, zh_cn: `首页`, zh_tw: `首頁` }_x000D_		},_x000D_		{_x000D_			id: "topMenuBricks",_x000D_			kind: "menu",_x000D_			link: ``,_x000D_			titles: { en: `Tools`, zh_cn: `抛砖引玉`, zh_tw: `抛磚引玉` },_x000D_			subItems: [_x000D_				{ kind: "subMenu", link: `${HOME_URL}?go=bricks&amp;kind=01_chinese&amp;page=1`, titles: { en: "Chinese", zh_cn: "语文", zh_tw: "語文" }},_x000D_				{ kind: "subMenu", link: `${HOME_URL}?go=bricks&amp;kind=02_math&amp;page=1`, titles: { en: "Mathematics", zh_cn: "数学", zh_tw: "數學" }},_x000D_				{ kind: "subMenu", link: `${HOME_URL}?go=bricks&amp;kind=03_english&amp;page=1`, titles: { en: "English", zh_cn: "英语", zh_tw: "英語" }},_x000D_				{ kind: "subMenu", link: `${HOME_URL}?go=bricks&amp;kind=96_codes&amp;page=1`, titles: { en: "Programming", zh_cn: "编程", zh_tw: "程式設計" }}_x000D_			],_x000D_		},_x000D_		{_x000D_			id: "topMenuTreasures",_x000D_			kind: "a",_x000D_			link: `${HOME_URL}?go=treasures&amp;page=1`,_x000D_			titles: { en: `Natural treasures`, zh_cn: `物华天宝`, zh_tw: `物華天寶` }_x000D_		},_x000D_		{_x000D_			id: "topMenuStories",_x000D_			kind: "a",_x000D_			link: `${HOME_URL}?go=stories&amp;page=1`,_x000D_			titles: { en: `Growings`, zh_cn: `成长足迹`, zh_tw: `成長足迹` }_x000D_		},_x000D_		{_x000D_			id: "topMenuAbout",_x000D_			kind: "a",_x000D_			link: `${HOME_URL}?go=about`,_x000D_			titles: { en: `About Us`, zh_cn: `关于我们`, zh_tw: `關於我們` }_x000D_		},_x000D_		{_x000D_			id: "topMenuLanguage",_x000D_			kind: "select",_x000D_			link: `onChangeLanuage`,_x000D_			titles: { en: `Language`, zh_cn: `语言`, zh_tw: `語言` },_x000D_			options: "&lt;option value='en'&gt;English&lt;/option&gt;&lt;option value='zh_cn'&gt;简体&lt;/option&gt;&lt;option value='zh_tw'&gt;繁體&lt;/option&gt;",_x000D_			onchange: "onChangeLanuage",_x000D_		},_x000D_		{_x000D_			id: "topMenuGithub",_x000D_			kind: "a",_x000D_			link: `https://github.com/edu-sonya-cc/edu.sonya.cc`,_x000D_			titles: { en: ``, zh_cn: ``, zh_tw: `` }_x000D_		},_x000D_		{_x000D_			id: "topMenuSearch",_x000D_			kind: "button",_x000D_			link: ``,_x000D_			titles: { en: ``, zh_cn: ``, zh_tw: `` },_x000D_			onclick: "onShowSearchRegion",_x000D_		}_x000D_	];</v>
      </c>
    </row>
    <row r="2" spans="1:11" x14ac:dyDescent="0.15">
      <c r="B2" s="7"/>
      <c r="C2" t="s">
        <v>9</v>
      </c>
      <c r="D2" t="s">
        <v>9</v>
      </c>
      <c r="E2" t="s">
        <v>10</v>
      </c>
      <c r="F2" t="s">
        <v>11</v>
      </c>
      <c r="G2" s="9" t="s">
        <v>12</v>
      </c>
      <c r="I2" t="s">
        <v>13</v>
      </c>
      <c r="J2" t="str">
        <f t="shared" ref="J2:J13" ca="1" si="0">IF("subMenu"=I2, "", CHAR(9) &amp; "{" &amp; CHAR(13)
&amp; REPT(CHAR(9), 2) &amp; "id: ""topMenu" &amp; D2 &amp; """," &amp; CHAR(13)
&amp; REPT(CHAR(9), 2) &amp; "kind: """ &amp; I2 &amp; """," &amp; CHAR(13)
&amp; REPT(CHAR(9), 2) &amp; "link: `" &amp; G2 &amp; "`," &amp; CHAR(13)
&amp; REPT(CHAR(9), 2) &amp; "titles: { en: `" &amp; C2 &amp; "`, zh_cn: `" &amp; E2 &amp; "`, zh_tw: `" &amp; F2 &amp; "` }"
  &amp; IF(I2 = "select", "," &amp; CHAR(13) &amp; REPT(CHAR(9), 2) &amp; "options: """ &amp; H2 &amp; """," &amp; CHAR(13) &amp; REPT(CHAR(9), 2) &amp; "onchange: """ &amp; G2 &amp; """,", "")
  &amp; IF(AND(I2 = "menu", LEN(OFFSET(H2, 1, 0))&gt;0), "," &amp; CHAR(13) &amp;  REPT(CHAR(9), 2) &amp; "subItems: [" &amp; CHAR(13) &amp; REPT(CHAR(9), 2) &amp; OFFSET(H2,1,0) &amp; CHAR(13) &amp; REPT(CHAR(9), 2) &amp; "],", "")
  &amp; IF(I2 = "button", "," &amp; CHAR(13) &amp; REPT(CHAR(9), 2) &amp; "onclick: """ &amp; H2 &amp; """,", "")
&amp; CHAR(13) &amp; CHAR(9) &amp; "}")</f>
        <v xml:space="preserve">	{_x000D_		id: "topMenuHome",_x000D_		kind: "a",_x000D_		link: `${HOME_URL}`,_x000D_		titles: { en: `Home`, zh_cn: `首页`, zh_tw: `首頁` }_x000D_	}</v>
      </c>
      <c r="K2" t="str">
        <f t="shared" ref="K2:K13" ca="1" si="1">IF(I2="subMenu", "", J2 &amp; IF(LEN(OFFSET(K2,1,0)) = 0, "", "," &amp; CHAR(13))) &amp; OFFSET(K2,1,0)</f>
        <v xml:space="preserve">	{_x000D_		id: "topMenuHome",_x000D_		kind: "a",_x000D_		link: `${HOME_URL}`,_x000D_		titles: { en: `Home`, zh_cn: `首页`, zh_tw: `首頁` }_x000D_	},_x000D_	{_x000D_		id: "topMenuBricks",_x000D_		kind: "menu",_x000D_		link: ``,_x000D_		titles: { en: `Tools`, zh_cn: `抛砖引玉`, zh_tw: `抛磚引玉` },_x000D_		subItems: [_x000D_			{ kind: "subMenu", link: `${HOME_URL}?go=bricks&amp;kind=01_chinese&amp;page=1`, titles: { en: "Chinese", zh_cn: "语文", zh_tw: "語文" }},_x000D_			{ kind: "subMenu", link: `${HOME_URL}?go=bricks&amp;kind=02_math&amp;page=1`, titles: { en: "Mathematics", zh_cn: "数学", zh_tw: "數學" }},_x000D_			{ kind: "subMenu", link: `${HOME_URL}?go=bricks&amp;kind=03_english&amp;page=1`, titles: { en: "English", zh_cn: "英语", zh_tw: "英語" }},_x000D_			{ kind: "subMenu", link: `${HOME_URL}?go=bricks&amp;kind=96_codes&amp;page=1`, titles: { en: "Programming", zh_cn: "编程", zh_tw: "程式設計" }}_x000D_		],_x000D_	},_x000D_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3" spans="1:11" x14ac:dyDescent="0.15">
      <c r="B3" s="7" t="s">
        <v>14</v>
      </c>
      <c r="C3" t="s">
        <v>15</v>
      </c>
      <c r="D3" t="s">
        <v>16</v>
      </c>
      <c r="E3" t="s">
        <v>17</v>
      </c>
      <c r="F3" t="s">
        <v>18</v>
      </c>
      <c r="I3" t="s">
        <v>19</v>
      </c>
      <c r="J3" t="str">
        <f t="shared" ca="1" si="0"/>
        <v xml:space="preserve">	{_x000D_		id: "topMenuBricks",_x000D_		kind: "menu",_x000D_		link: ``,_x000D_		titles: { en: `Tools`, zh_cn: `抛砖引玉`, zh_tw: `抛磚引玉` },_x000D_		subItems: [_x000D_			{ kind: "subMenu", link: `${HOME_URL}?go=bricks&amp;kind=01_chinese&amp;page=1`, titles: { en: "Chinese", zh_cn: "语文", zh_tw: "語文" }},_x000D_			{ kind: "subMenu", link: `${HOME_URL}?go=bricks&amp;kind=02_math&amp;page=1`, titles: { en: "Mathematics", zh_cn: "数学", zh_tw: "數學" }},_x000D_			{ kind: "subMenu", link: `${HOME_URL}?go=bricks&amp;kind=03_english&amp;page=1`, titles: { en: "English", zh_cn: "英语", zh_tw: "英語" }},_x000D_			{ kind: "subMenu", link: `${HOME_URL}?go=bricks&amp;kind=96_codes&amp;page=1`, titles: { en: "Programming", zh_cn: "编程", zh_tw: "程式設計" }}_x000D_		],_x000D_	}</v>
      </c>
      <c r="K3" t="str">
        <f t="shared" ca="1" si="1"/>
        <v xml:space="preserve">	{_x000D_		id: "topMenuBricks",_x000D_		kind: "menu",_x000D_		link: ``,_x000D_		titles: { en: `Tools`, zh_cn: `抛砖引玉`, zh_tw: `抛磚引玉` },_x000D_		subItems: [_x000D_			{ kind: "subMenu", link: `${HOME_URL}?go=bricks&amp;kind=01_chinese&amp;page=1`, titles: { en: "Chinese", zh_cn: "语文", zh_tw: "語文" }},_x000D_			{ kind: "subMenu", link: `${HOME_URL}?go=bricks&amp;kind=02_math&amp;page=1`, titles: { en: "Mathematics", zh_cn: "数学", zh_tw: "數學" }},_x000D_			{ kind: "subMenu", link: `${HOME_URL}?go=bricks&amp;kind=03_english&amp;page=1`, titles: { en: "English", zh_cn: "英语", zh_tw: "英語" }},_x000D_			{ kind: "subMenu", link: `${HOME_URL}?go=bricks&amp;kind=96_codes&amp;page=1`, titles: { en: "Programming", zh_cn: "编程", zh_tw: "程式設計" }}_x000D_		],_x000D_	},_x000D_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4" spans="1:11" x14ac:dyDescent="0.15">
      <c r="A4" s="7" t="s">
        <v>20</v>
      </c>
      <c r="B4" t="str">
        <f>$B$3 &amp; "&amp;kind=" &amp; A4 &amp; "&amp;page=1"</f>
        <v>?go=bricks&amp;kind=01_chinese&amp;page=1</v>
      </c>
      <c r="C4" t="s">
        <v>21</v>
      </c>
      <c r="E4" s="10" t="s">
        <v>22</v>
      </c>
      <c r="F4" s="10" t="s">
        <v>23</v>
      </c>
      <c r="G4" s="9" t="str">
        <f t="shared" ref="G4:G10" si="2">"${HOME_URL}" &amp; B4</f>
        <v>${HOME_URL}?go=bricks&amp;kind=01_chinese&amp;page=1</v>
      </c>
      <c r="H4" t="str">
        <f ca="1">CHAR(9) &amp; "{ kind: """ &amp; I4 &amp; """, link: `" &amp; G4 &amp; "`, titles: { en: """ &amp; C4 &amp; """, zh_cn: """ &amp; E4 &amp; """, zh_tw: """ &amp; F4 &amp; """ }" &amp; "}" &amp; IF(OFFSET(I4,1,0)="subMenu",","&amp; CHAR(13) &amp; REPT(CHAR(9), 2) &amp; OFFSET(H4,1,0), "")</f>
        <v xml:space="preserve">	{ kind: "subMenu", link: `${HOME_URL}?go=bricks&amp;kind=01_chinese&amp;page=1`, titles: { en: "Chinese", zh_cn: "语文", zh_tw: "語文" }},_x000D_			{ kind: "subMenu", link: `${HOME_URL}?go=bricks&amp;kind=02_math&amp;page=1`, titles: { en: "Mathematics", zh_cn: "数学", zh_tw: "數學" }},_x000D_			{ kind: "subMenu", link: `${HOME_URL}?go=bricks&amp;kind=03_english&amp;page=1`, titles: { en: "English", zh_cn: "英语", zh_tw: "英語" }},_x000D_			{ kind: "subMenu", link: `${HOME_URL}?go=bricks&amp;kind=96_codes&amp;page=1`, titles: { en: "Programming", zh_cn: "编程", zh_tw: "程式設計" }}</v>
      </c>
      <c r="I4" t="s">
        <v>24</v>
      </c>
      <c r="J4" t="str">
        <f t="shared" ca="1" si="0"/>
        <v/>
      </c>
      <c r="K4" t="str">
        <f t="shared" ca="1" si="1"/>
        <v xml:space="preserve">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5" spans="1:11" x14ac:dyDescent="0.15">
      <c r="A5" s="7" t="s">
        <v>25</v>
      </c>
      <c r="B5" t="str">
        <f>$B$3 &amp; "&amp;kind=" &amp; A5 &amp; "&amp;page=1"</f>
        <v>?go=bricks&amp;kind=02_math&amp;page=1</v>
      </c>
      <c r="C5" t="s">
        <v>26</v>
      </c>
      <c r="E5" s="10" t="s">
        <v>27</v>
      </c>
      <c r="F5" s="10" t="s">
        <v>28</v>
      </c>
      <c r="G5" s="9" t="str">
        <f t="shared" si="2"/>
        <v>${HOME_URL}?go=bricks&amp;kind=02_math&amp;page=1</v>
      </c>
      <c r="H5" t="str">
        <f ca="1">CHAR(9) &amp; "{ kind: """ &amp; I5 &amp; """, link: `" &amp; G5 &amp; "`, titles: { en: """ &amp; C5 &amp; """, zh_cn: """ &amp; E5 &amp; """, zh_tw: """ &amp; F5 &amp; """ }" &amp; "}" &amp; IF(OFFSET(I5,1,0)="subMenu",","&amp; CHAR(13) &amp; REPT(CHAR(9), 2) &amp; OFFSET(H5,1,0), "")</f>
        <v xml:space="preserve">	{ kind: "subMenu", link: `${HOME_URL}?go=bricks&amp;kind=02_math&amp;page=1`, titles: { en: "Mathematics", zh_cn: "数学", zh_tw: "數學" }},_x000D_			{ kind: "subMenu", link: `${HOME_URL}?go=bricks&amp;kind=03_english&amp;page=1`, titles: { en: "English", zh_cn: "英语", zh_tw: "英語" }},_x000D_			{ kind: "subMenu", link: `${HOME_URL}?go=bricks&amp;kind=96_codes&amp;page=1`, titles: { en: "Programming", zh_cn: "编程", zh_tw: "程式設計" }}</v>
      </c>
      <c r="I5" t="s">
        <v>24</v>
      </c>
      <c r="J5" t="str">
        <f t="shared" ca="1" si="0"/>
        <v/>
      </c>
      <c r="K5" t="str">
        <f t="shared" ca="1" si="1"/>
        <v xml:space="preserve">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6" spans="1:11" x14ac:dyDescent="0.15">
      <c r="A6" s="7" t="s">
        <v>29</v>
      </c>
      <c r="B6" t="str">
        <f>$B$3 &amp; "&amp;kind=" &amp; A6 &amp; "&amp;page=1"</f>
        <v>?go=bricks&amp;kind=03_english&amp;page=1</v>
      </c>
      <c r="C6" t="s">
        <v>30</v>
      </c>
      <c r="E6" s="10" t="s">
        <v>31</v>
      </c>
      <c r="F6" s="10" t="s">
        <v>32</v>
      </c>
      <c r="G6" s="9" t="str">
        <f t="shared" si="2"/>
        <v>${HOME_URL}?go=bricks&amp;kind=03_english&amp;page=1</v>
      </c>
      <c r="H6" t="str">
        <f ca="1">CHAR(9) &amp; "{ kind: """ &amp; I6 &amp; """, link: `" &amp; G6 &amp; "`, titles: { en: """ &amp; C6 &amp; """, zh_cn: """ &amp; E6 &amp; """, zh_tw: """ &amp; F6 &amp; """ }" &amp; "}" &amp; IF(OFFSET(I6,1,0)="subMenu",","&amp; CHAR(13) &amp; REPT(CHAR(9), 2) &amp; OFFSET(H6,1,0), "")</f>
        <v xml:space="preserve">	{ kind: "subMenu", link: `${HOME_URL}?go=bricks&amp;kind=03_english&amp;page=1`, titles: { en: "English", zh_cn: "英语", zh_tw: "英語" }},_x000D_			{ kind: "subMenu", link: `${HOME_URL}?go=bricks&amp;kind=96_codes&amp;page=1`, titles: { en: "Programming", zh_cn: "编程", zh_tw: "程式設計" }}</v>
      </c>
      <c r="I6" t="s">
        <v>24</v>
      </c>
      <c r="J6" t="str">
        <f t="shared" ca="1" si="0"/>
        <v/>
      </c>
      <c r="K6" t="str">
        <f t="shared" ca="1" si="1"/>
        <v xml:space="preserve">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7" spans="1:11" x14ac:dyDescent="0.15">
      <c r="A7" s="7" t="s">
        <v>33</v>
      </c>
      <c r="B7" t="str">
        <f>$B$3 &amp; "&amp;kind=" &amp; A7 &amp; "&amp;page=1"</f>
        <v>?go=bricks&amp;kind=96_codes&amp;page=1</v>
      </c>
      <c r="C7" t="s">
        <v>34</v>
      </c>
      <c r="E7" s="10" t="s">
        <v>35</v>
      </c>
      <c r="F7" s="10" t="s">
        <v>36</v>
      </c>
      <c r="G7" s="9" t="str">
        <f t="shared" si="2"/>
        <v>${HOME_URL}?go=bricks&amp;kind=96_codes&amp;page=1</v>
      </c>
      <c r="H7" t="str">
        <f ca="1">CHAR(9) &amp; "{ kind: """ &amp; I7 &amp; """, link: `" &amp; G7 &amp; "`, titles: { en: """ &amp; C7 &amp; """, zh_cn: """ &amp; E7 &amp; """, zh_tw: """ &amp; F7 &amp; """ }" &amp; "}" &amp; IF(OFFSET(I7,1,0)="subMenu",","&amp; CHAR(13) &amp; REPT(CHAR(9), 2) &amp; OFFSET(H7,1,0), "")</f>
        <v xml:space="preserve">	{ kind: "subMenu", link: `${HOME_URL}?go=bricks&amp;kind=96_codes&amp;page=1`, titles: { en: "Programming", zh_cn: "编程", zh_tw: "程式設計" }}</v>
      </c>
      <c r="I7" t="s">
        <v>24</v>
      </c>
      <c r="J7" t="str">
        <f t="shared" ca="1" si="0"/>
        <v/>
      </c>
      <c r="K7" t="str">
        <f t="shared" ca="1" si="1"/>
        <v xml:space="preserve">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8" spans="1:11" x14ac:dyDescent="0.15">
      <c r="B8" s="7" t="s">
        <v>37</v>
      </c>
      <c r="C8" t="s">
        <v>38</v>
      </c>
      <c r="D8" t="s">
        <v>39</v>
      </c>
      <c r="E8" t="s">
        <v>40</v>
      </c>
      <c r="F8" t="s">
        <v>41</v>
      </c>
      <c r="G8" s="9" t="str">
        <f t="shared" si="2"/>
        <v>${HOME_URL}?go=treasures&amp;page=1</v>
      </c>
      <c r="I8" t="s">
        <v>13</v>
      </c>
      <c r="J8" t="str">
        <f t="shared" ca="1" si="0"/>
        <v xml:space="preserve">	{_x000D_		id: "topMenuTreasures",_x000D_		kind: "a",_x000D_		link: `${HOME_URL}?go=treasures&amp;page=1`,_x000D_		titles: { en: `Natural treasures`, zh_cn: `物华天宝`, zh_tw: `物華天寶` }_x000D_	}</v>
      </c>
      <c r="K8" t="str">
        <f t="shared" ca="1" si="1"/>
        <v xml:space="preserve">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9" spans="1:11" x14ac:dyDescent="0.15">
      <c r="B9" s="7" t="s">
        <v>42</v>
      </c>
      <c r="C9" t="s">
        <v>43</v>
      </c>
      <c r="D9" t="s">
        <v>44</v>
      </c>
      <c r="E9" t="s">
        <v>45</v>
      </c>
      <c r="F9" t="s">
        <v>46</v>
      </c>
      <c r="G9" s="9" t="str">
        <f t="shared" si="2"/>
        <v>${HOME_URL}?go=stories&amp;page=1</v>
      </c>
      <c r="I9" t="s">
        <v>13</v>
      </c>
      <c r="J9" t="str">
        <f t="shared" ca="1" si="0"/>
        <v xml:space="preserve">	{_x000D_		id: "topMenuStories",_x000D_		kind: "a",_x000D_		link: `${HOME_URL}?go=stories&amp;page=1`,_x000D_		titles: { en: `Growings`, zh_cn: `成长足迹`, zh_tw: `成長足迹` }_x000D_	}</v>
      </c>
      <c r="K9" t="str">
        <f t="shared" ca="1" si="1"/>
        <v xml:space="preserve">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10" spans="1:11" x14ac:dyDescent="0.15">
      <c r="B10" s="7" t="s">
        <v>47</v>
      </c>
      <c r="C10" t="s">
        <v>48</v>
      </c>
      <c r="D10" t="s">
        <v>49</v>
      </c>
      <c r="E10" t="s">
        <v>50</v>
      </c>
      <c r="F10" t="s">
        <v>51</v>
      </c>
      <c r="G10" s="9" t="str">
        <f t="shared" si="2"/>
        <v>${HOME_URL}?go=about</v>
      </c>
      <c r="I10" t="s">
        <v>13</v>
      </c>
      <c r="J10" t="str">
        <f t="shared" ca="1" si="0"/>
        <v xml:space="preserve">	{_x000D_		id: "topMenuAbout",_x000D_		kind: "a",_x000D_		link: `${HOME_URL}?go=about`,_x000D_		titles: { en: `About Us`, zh_cn: `关于我们`, zh_tw: `關於我們` }_x000D_	}</v>
      </c>
      <c r="K10" t="str">
        <f t="shared" ca="1" si="1"/>
        <v xml:space="preserve">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11" spans="1:11" x14ac:dyDescent="0.15">
      <c r="C11" t="s">
        <v>52</v>
      </c>
      <c r="D11" t="s">
        <v>52</v>
      </c>
      <c r="E11" t="s">
        <v>53</v>
      </c>
      <c r="F11" t="s">
        <v>54</v>
      </c>
      <c r="G11" t="s">
        <v>55</v>
      </c>
      <c r="H11" t="s">
        <v>56</v>
      </c>
      <c r="I11" t="s">
        <v>57</v>
      </c>
      <c r="J11" t="str">
        <f t="shared" ca="1" si="0"/>
        <v xml:space="preserve">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</v>
      </c>
      <c r="K11" t="str">
        <f t="shared" ca="1" si="1"/>
        <v xml:space="preserve">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12" spans="1:11" x14ac:dyDescent="0.15">
      <c r="A12" t="s">
        <v>58</v>
      </c>
      <c r="D12" t="s">
        <v>59</v>
      </c>
      <c r="E12" t="str">
        <f>$C12&amp;""</f>
        <v/>
      </c>
      <c r="F12" t="str">
        <f>$C12&amp;""</f>
        <v/>
      </c>
      <c r="G12" s="9" t="s">
        <v>60</v>
      </c>
      <c r="I12" t="s">
        <v>13</v>
      </c>
      <c r="J12" t="str">
        <f t="shared" ca="1" si="0"/>
        <v xml:space="preserve">	{_x000D_		id: "topMenuGithub",_x000D_		kind: "a",_x000D_		link: `https://github.com/edu-sonya-cc/edu.sonya.cc`,_x000D_		titles: { en: ``, zh_cn: ``, zh_tw: `` }_x000D_	}</v>
      </c>
      <c r="K12" t="str">
        <f t="shared" ca="1" si="1"/>
        <v xml:space="preserve">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13" spans="1:11" x14ac:dyDescent="0.15">
      <c r="A13" t="s">
        <v>61</v>
      </c>
      <c r="D13" t="s">
        <v>62</v>
      </c>
      <c r="E13" t="str">
        <f>$C13&amp;""</f>
        <v/>
      </c>
      <c r="F13" t="str">
        <f>$C13&amp;""</f>
        <v/>
      </c>
      <c r="G13" s="9"/>
      <c r="H13" t="s">
        <v>63</v>
      </c>
      <c r="I13" t="s">
        <v>64</v>
      </c>
      <c r="J13" t="str">
        <f t="shared" ca="1" si="0"/>
        <v xml:space="preserve">	{_x000D_		id: "topMenuSearch",_x000D_		kind: "button",_x000D_		link: ``,_x000D_		titles: { en: ``, zh_cn: ``, zh_tw: `` },_x000D_		onclick: "onShowSearchRegion",_x000D_	}</v>
      </c>
      <c r="K13" t="str">
        <f t="shared" ca="1" si="1"/>
        <v xml:space="preserve">	{_x000D_		id: "topMenuSearch",_x000D_		kind: "button",_x000D_		link: ``,_x000D_		titles: { en: ``, zh_cn: ``, zh_tw: `` },_x000D_		onclick: "onShowSearchRegion",_x000D_	}</v>
      </c>
    </row>
  </sheetData>
  <phoneticPr fontId="11" type="noConversion"/>
  <hyperlinks>
    <hyperlink ref="G2" r:id="rId1" xr:uid="{00000000-0004-0000-0400-000000000000}"/>
    <hyperlink ref="G4" r:id="rId2" display="http://edu.sonya.cc/" xr:uid="{00000000-0004-0000-0400-000001000000}"/>
    <hyperlink ref="G5" r:id="rId3" display="http://edu.sonya.cc/" xr:uid="{00000000-0004-0000-0400-000002000000}"/>
    <hyperlink ref="G6" r:id="rId4" display="http://edu.sonya.cc/" xr:uid="{00000000-0004-0000-0400-000003000000}"/>
    <hyperlink ref="G7" r:id="rId5" display="http://edu.sonya.cc/" xr:uid="{00000000-0004-0000-0400-000004000000}"/>
    <hyperlink ref="G8" r:id="rId6" display="http://edu.sonya.cc/" xr:uid="{00000000-0004-0000-0400-000005000000}"/>
    <hyperlink ref="G9" r:id="rId7" display="http://edu.sonya.cc/" xr:uid="{00000000-0004-0000-0400-000006000000}"/>
    <hyperlink ref="G10" r:id="rId8" display="http://edu.sonya.cc/" xr:uid="{00000000-0004-0000-0400-000007000000}"/>
    <hyperlink ref="G12" r:id="rId9" xr:uid="{00000000-0004-0000-0400-000008000000}"/>
  </hyperlinks>
  <pageMargins left="0.7" right="0.7" top="0.75" bottom="0.75" header="0.511811023622047" footer="0.511811023622047"/>
  <pageSetup paperSize="9" orientation="portrait" horizontalDpi="300" verticalDpi="30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9"/>
  <sheetViews>
    <sheetView topLeftCell="B1" zoomScaleNormal="100" workbookViewId="0">
      <selection activeCell="C4" sqref="C4"/>
    </sheetView>
  </sheetViews>
  <sheetFormatPr defaultColWidth="8.625" defaultRowHeight="10.8" x14ac:dyDescent="0.15"/>
  <cols>
    <col min="1" max="1" width="10.25" customWidth="1"/>
    <col min="2" max="2" width="28.25" customWidth="1"/>
    <col min="3" max="4" width="19.375" customWidth="1"/>
    <col min="5" max="6" width="9.5" customWidth="1"/>
    <col min="7" max="7" width="49.375" customWidth="1"/>
    <col min="8" max="8" width="35" customWidth="1"/>
    <col min="9" max="9" width="8.5" customWidth="1"/>
    <col min="10" max="10" width="7.5" customWidth="1"/>
    <col min="11" max="11" width="5.5" customWidth="1"/>
    <col min="12" max="12" width="4.5" customWidth="1"/>
    <col min="13" max="13" width="5.5" customWidth="1"/>
    <col min="14" max="16" width="6.5" customWidth="1"/>
    <col min="17" max="34" width="5.5" customWidth="1"/>
    <col min="35" max="35" width="6.5" customWidth="1"/>
  </cols>
  <sheetData>
    <row r="1" spans="1:11" x14ac:dyDescent="0.15">
      <c r="B1" s="7" t="s">
        <v>8</v>
      </c>
      <c r="I1" s="8" t="str">
        <f ca="1">CHAR(9) &amp; "/**" &amp; CHAR(13)
&amp; CHAR(9) &amp; " * &lt;en&gt;Array: top right menu sub item&lt;/en&gt;" &amp; CHAR(13)
&amp; CHAR(9) &amp; " * &lt;zh_cn&gt;数组：顶部右上角菜单子项&lt;/zh_cn&gt;" &amp; CHAR(13)
&amp; CHAR(9) &amp; " * &lt;zh_tw&gt;數組：頂部右上角菜單子項&lt;/zh_tw&gt;" &amp; CHAR(13)
&amp; CHAR(9) &amp; "*/" &amp; CHAR(13)
&amp; CHAR(9) &amp; "private readonly " &amp; B1 &amp; " = [" &amp; CHAR(13) &amp; CHAR(9) &amp; SUBSTITUTE(OFFSET(K1,1,0), CHAR(13), CHAR(13) &amp; CHAR(9)) &amp; CHAR(13) &amp; CHAR(9) &amp; "];"</f>
        <v xml:space="preserve">	/**_x000D_	 * &lt;en&gt;Array: top right menu sub item&lt;/en&gt;_x000D_	 * &lt;zh_cn&gt;数组：顶部右上角菜单子项&lt;/zh_cn&gt;_x000D_	 * &lt;zh_tw&gt;數組：頂部右上角菜單子項&lt;/zh_tw&gt;_x000D_	*/_x000D_	private readonly topMenuItems = [_x000D_		{_x000D_			id: "topMenuHome",_x000D_			kind: "a",_x000D_			link: `${HOME_URL}`,_x000D_			titles: { en: `Home`, zh_cn: `首页`, zh_tw: `首頁` }_x000D_		},_x000D_		{_x000D_			id: "topMenuBricks",_x000D_			kind: "a",_x000D_			link: `${HOME_URL}?go=bricks&amp;kind=0&amp;page=1`,_x000D_			titles: { en: `Tools`, zh_cn: `抛砖引玉`, zh_tw: `抛磚引玉` }_x000D_		},_x000D_		{_x000D_			id: "topMenuTreasures",_x000D_			kind: "a",_x000D_			link: `${HOME_URL}?go=treasures&amp;page=1`,_x000D_			titles: { en: `Natural treasures`, zh_cn: `物华天宝`, zh_tw: `物華天寶` }_x000D_		},_x000D_		{_x000D_			id: "topMenuStories",_x000D_			kind: "a",_x000D_			link: `${HOME_URL}?go=stories&amp;page=1`,_x000D_			titles: { en: `Growings`, zh_cn: `成长足迹`, zh_tw: `成長足迹` }_x000D_		},_x000D_		{_x000D_			id: "topMenuAbout",_x000D_			kind: "a",_x000D_			link: `${HOME_URL}?go=about`,_x000D_			titles: { en: `About Us`, zh_cn: `关于我们`, zh_tw: `關於我們` }_x000D_		},_x000D_		{_x000D_			id: "topMenuLanguage",_x000D_			kind: "select",_x000D_			link: `onChangeLanuage`,_x000D_			titles: { en: `Language`, zh_cn: `语言`, zh_tw: `語言` },_x000D_			options: "&lt;option value='en'&gt;English&lt;/option&gt;&lt;option value='zh_cn'&gt;简体&lt;/option&gt;&lt;option value='zh_tw'&gt;繁體&lt;/option&gt;",_x000D_			onchange: "onChangeLanuage",_x000D_		},_x000D_		{_x000D_			id: "topMenuGithub",_x000D_			kind: "a",_x000D_			link: `https://github.com/edu-sonya-cc/edu.sonya.cc`,_x000D_			titles: { en: ``, zh_cn: ``, zh_tw: `` }_x000D_		},_x000D_		{_x000D_			id: "topMenuSearch",_x000D_			kind: "button",_x000D_			link: ``,_x000D_			titles: { en: ``, zh_cn: ``, zh_tw: `` },_x000D_			onclick: "onShowSearchRegion",_x000D_		}_x000D_	];</v>
      </c>
    </row>
    <row r="2" spans="1:11" x14ac:dyDescent="0.15">
      <c r="B2" s="7"/>
      <c r="C2" t="s">
        <v>9</v>
      </c>
      <c r="D2" t="s">
        <v>9</v>
      </c>
      <c r="E2" t="s">
        <v>10</v>
      </c>
      <c r="F2" t="s">
        <v>11</v>
      </c>
      <c r="G2" s="9" t="s">
        <v>12</v>
      </c>
      <c r="I2" t="s">
        <v>13</v>
      </c>
      <c r="J2" t="str">
        <f t="shared" ref="J2:J9" ca="1" si="0">IF("subMenu"=I2, "", CHAR(9) &amp; "{" &amp; CHAR(13)
&amp; REPT(CHAR(9), 2) &amp; "id: ""topMenu" &amp; D2 &amp; """," &amp; CHAR(13)
&amp; REPT(CHAR(9), 2) &amp; "kind: """ &amp; I2 &amp; """," &amp; CHAR(13)
&amp; REPT(CHAR(9), 2) &amp; "link: `" &amp; G2 &amp; "`," &amp; CHAR(13)
&amp; REPT(CHAR(9), 2) &amp; "titles: { en: `" &amp; C2 &amp; "`, zh_cn: `" &amp; E2 &amp; "`, zh_tw: `" &amp; F2 &amp; "` }"
  &amp; IF(I2 = "select", "," &amp; CHAR(13) &amp; REPT(CHAR(9), 2) &amp; "options: """ &amp; H2 &amp; """," &amp; CHAR(13) &amp; REPT(CHAR(9), 2) &amp; "onchange: """ &amp; G2 &amp; """,", "")
  &amp; IF(AND(I2 = "menu", LEN(OFFSET(H2, 1, 0))&gt;0), "," &amp; CHAR(13) &amp;  REPT(CHAR(9), 2) &amp; "subItems: [" &amp; CHAR(13) &amp; REPT(CHAR(9), 2) &amp; OFFSET(H2,1,0) &amp; CHAR(13) &amp; REPT(CHAR(9), 2) &amp; "],", "")
  &amp; IF(I2 = "button", "," &amp; CHAR(13) &amp; REPT(CHAR(9), 2) &amp; "onclick: """ &amp; H2 &amp; """,", "")
&amp; CHAR(13) &amp; CHAR(9) &amp; "}")</f>
        <v xml:space="preserve">	{_x000D_		id: "topMenuHome",_x000D_		kind: "a",_x000D_		link: `${HOME_URL}`,_x000D_		titles: { en: `Home`, zh_cn: `首页`, zh_tw: `首頁` }_x000D_	}</v>
      </c>
      <c r="K2" t="str">
        <f t="shared" ref="K2:K9" ca="1" si="1">IF(I2="subMenu", "", J2 &amp; IF(LEN(OFFSET(K2,1,0)) = 0, "", "," &amp; CHAR(13))) &amp; OFFSET(K2,1,0)</f>
        <v xml:space="preserve">	{_x000D_		id: "topMenuHome",_x000D_		kind: "a",_x000D_		link: `${HOME_URL}`,_x000D_		titles: { en: `Home`, zh_cn: `首页`, zh_tw: `首頁` }_x000D_	},_x000D_	{_x000D_		id: "topMenuBricks",_x000D_		kind: "a",_x000D_		link: `${HOME_URL}?go=bricks&amp;kind=0&amp;page=1`,_x000D_		titles: { en: `Tools`, zh_cn: `抛砖引玉`, zh_tw: `抛磚引玉` }_x000D_	},_x000D_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3" spans="1:11" x14ac:dyDescent="0.15">
      <c r="B3" s="7" t="s">
        <v>65</v>
      </c>
      <c r="C3" t="s">
        <v>15</v>
      </c>
      <c r="D3" t="s">
        <v>16</v>
      </c>
      <c r="E3" t="s">
        <v>17</v>
      </c>
      <c r="F3" t="s">
        <v>18</v>
      </c>
      <c r="G3" s="9" t="str">
        <f>"${HOME_URL}" &amp; B3</f>
        <v>${HOME_URL}?go=bricks&amp;kind=0&amp;page=1</v>
      </c>
      <c r="I3" t="s">
        <v>13</v>
      </c>
      <c r="J3" t="str">
        <f t="shared" ca="1" si="0"/>
        <v xml:space="preserve">	{_x000D_		id: "topMenuBricks",_x000D_		kind: "a",_x000D_		link: `${HOME_URL}?go=bricks&amp;kind=0&amp;page=1`,_x000D_		titles: { en: `Tools`, zh_cn: `抛砖引玉`, zh_tw: `抛磚引玉` }_x000D_	}</v>
      </c>
      <c r="K3" t="str">
        <f t="shared" ca="1" si="1"/>
        <v xml:space="preserve">	{_x000D_		id: "topMenuBricks",_x000D_		kind: "a",_x000D_		link: `${HOME_URL}?go=bricks&amp;kind=0&amp;page=1`,_x000D_		titles: { en: `Tools`, zh_cn: `抛砖引玉`, zh_tw: `抛磚引玉` }_x000D_	},_x000D_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4" spans="1:11" x14ac:dyDescent="0.15">
      <c r="B4" s="7" t="s">
        <v>37</v>
      </c>
      <c r="C4" t="s">
        <v>38</v>
      </c>
      <c r="D4" t="s">
        <v>39</v>
      </c>
      <c r="E4" t="s">
        <v>40</v>
      </c>
      <c r="F4" t="s">
        <v>41</v>
      </c>
      <c r="G4" s="9" t="str">
        <f>"${HOME_URL}" &amp; B4</f>
        <v>${HOME_URL}?go=treasures&amp;page=1</v>
      </c>
      <c r="I4" t="s">
        <v>13</v>
      </c>
      <c r="J4" t="str">
        <f t="shared" ca="1" si="0"/>
        <v xml:space="preserve">	{_x000D_		id: "topMenuTreasures",_x000D_		kind: "a",_x000D_		link: `${HOME_URL}?go=treasures&amp;page=1`,_x000D_		titles: { en: `Natural treasures`, zh_cn: `物华天宝`, zh_tw: `物華天寶` }_x000D_	}</v>
      </c>
      <c r="K4" t="str">
        <f t="shared" ca="1" si="1"/>
        <v xml:space="preserve">	{_x000D_		id: "topMenuTreasures",_x000D_		kind: "a",_x000D_		link: `${HOME_URL}?go=treasures&amp;page=1`,_x000D_		titles: { en: `Natural treasures`, zh_cn: `物华天宝`, zh_tw: `物華天寶` }_x000D_	},_x000D_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5" spans="1:11" x14ac:dyDescent="0.15">
      <c r="B5" s="7" t="s">
        <v>42</v>
      </c>
      <c r="C5" t="s">
        <v>43</v>
      </c>
      <c r="D5" t="s">
        <v>44</v>
      </c>
      <c r="E5" t="s">
        <v>45</v>
      </c>
      <c r="F5" t="s">
        <v>46</v>
      </c>
      <c r="G5" s="9" t="str">
        <f>"${HOME_URL}" &amp; B5</f>
        <v>${HOME_URL}?go=stories&amp;page=1</v>
      </c>
      <c r="I5" t="s">
        <v>13</v>
      </c>
      <c r="J5" t="str">
        <f t="shared" ca="1" si="0"/>
        <v xml:space="preserve">	{_x000D_		id: "topMenuStories",_x000D_		kind: "a",_x000D_		link: `${HOME_URL}?go=stories&amp;page=1`,_x000D_		titles: { en: `Growings`, zh_cn: `成长足迹`, zh_tw: `成長足迹` }_x000D_	}</v>
      </c>
      <c r="K5" t="str">
        <f t="shared" ca="1" si="1"/>
        <v xml:space="preserve">	{_x000D_		id: "topMenuStories",_x000D_		kind: "a",_x000D_		link: `${HOME_URL}?go=stories&amp;page=1`,_x000D_		titles: { en: `Growings`, zh_cn: `成长足迹`, zh_tw: `成長足迹` }_x000D_	},_x000D_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6" spans="1:11" x14ac:dyDescent="0.15">
      <c r="B6" s="7" t="s">
        <v>47</v>
      </c>
      <c r="C6" t="s">
        <v>48</v>
      </c>
      <c r="D6" t="s">
        <v>49</v>
      </c>
      <c r="E6" t="s">
        <v>50</v>
      </c>
      <c r="F6" t="s">
        <v>51</v>
      </c>
      <c r="G6" s="9" t="str">
        <f>"${HOME_URL}" &amp; B6</f>
        <v>${HOME_URL}?go=about</v>
      </c>
      <c r="I6" t="s">
        <v>13</v>
      </c>
      <c r="J6" t="str">
        <f t="shared" ca="1" si="0"/>
        <v xml:space="preserve">	{_x000D_		id: "topMenuAbout",_x000D_		kind: "a",_x000D_		link: `${HOME_URL}?go=about`,_x000D_		titles: { en: `About Us`, zh_cn: `关于我们`, zh_tw: `關於我們` }_x000D_	}</v>
      </c>
      <c r="K6" t="str">
        <f t="shared" ca="1" si="1"/>
        <v xml:space="preserve">	{_x000D_		id: "topMenuAbout",_x000D_		kind: "a",_x000D_		link: `${HOME_URL}?go=about`,_x000D_		titles: { en: `About Us`, zh_cn: `关于我们`, zh_tw: `關於我們` }_x000D_	},_x000D_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7" spans="1:11" x14ac:dyDescent="0.15">
      <c r="C7" t="s">
        <v>52</v>
      </c>
      <c r="D7" t="s">
        <v>52</v>
      </c>
      <c r="E7" t="s">
        <v>53</v>
      </c>
      <c r="F7" t="s">
        <v>54</v>
      </c>
      <c r="G7" t="s">
        <v>55</v>
      </c>
      <c r="H7" t="s">
        <v>56</v>
      </c>
      <c r="I7" t="s">
        <v>57</v>
      </c>
      <c r="J7" t="str">
        <f t="shared" ca="1" si="0"/>
        <v xml:space="preserve">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</v>
      </c>
      <c r="K7" t="str">
        <f t="shared" ca="1" si="1"/>
        <v xml:space="preserve">	{_x000D_		id: "topMenuLanguage",_x000D_		kind: "select",_x000D_		link: `onChangeLanuage`,_x000D_		titles: { en: `Language`, zh_cn: `语言`, zh_tw: `語言` },_x000D_		options: "&lt;option value='en'&gt;English&lt;/option&gt;&lt;option value='zh_cn'&gt;简体&lt;/option&gt;&lt;option value='zh_tw'&gt;繁體&lt;/option&gt;",_x000D_		onchange: "onChangeLanuage",_x000D_	},_x000D_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8" spans="1:11" x14ac:dyDescent="0.15">
      <c r="A8" t="s">
        <v>58</v>
      </c>
      <c r="D8" t="s">
        <v>59</v>
      </c>
      <c r="E8" t="str">
        <f>$C8&amp;""</f>
        <v/>
      </c>
      <c r="F8" t="str">
        <f>$C8&amp;""</f>
        <v/>
      </c>
      <c r="G8" s="9" t="s">
        <v>60</v>
      </c>
      <c r="I8" t="s">
        <v>13</v>
      </c>
      <c r="J8" t="str">
        <f t="shared" ca="1" si="0"/>
        <v xml:space="preserve">	{_x000D_		id: "topMenuGithub",_x000D_		kind: "a",_x000D_		link: `https://github.com/edu-sonya-cc/edu.sonya.cc`,_x000D_		titles: { en: ``, zh_cn: ``, zh_tw: `` }_x000D_	}</v>
      </c>
      <c r="K8" t="str">
        <f t="shared" ca="1" si="1"/>
        <v xml:space="preserve">	{_x000D_		id: "topMenuGithub",_x000D_		kind: "a",_x000D_		link: `https://github.com/edu-sonya-cc/edu.sonya.cc`,_x000D_		titles: { en: ``, zh_cn: ``, zh_tw: `` }_x000D_	},_x000D_	{_x000D_		id: "topMenuSearch",_x000D_		kind: "button",_x000D_		link: ``,_x000D_		titles: { en: ``, zh_cn: ``, zh_tw: `` },_x000D_		onclick: "onShowSearchRegion",_x000D_	}</v>
      </c>
    </row>
    <row r="9" spans="1:11" x14ac:dyDescent="0.15">
      <c r="A9" t="s">
        <v>61</v>
      </c>
      <c r="D9" t="s">
        <v>62</v>
      </c>
      <c r="E9" t="str">
        <f>$C9&amp;""</f>
        <v/>
      </c>
      <c r="F9" t="str">
        <f>$C9&amp;""</f>
        <v/>
      </c>
      <c r="G9" s="9"/>
      <c r="H9" t="s">
        <v>63</v>
      </c>
      <c r="I9" t="s">
        <v>64</v>
      </c>
      <c r="J9" t="str">
        <f t="shared" ca="1" si="0"/>
        <v xml:space="preserve">	{_x000D_		id: "topMenuSearch",_x000D_		kind: "button",_x000D_		link: ``,_x000D_		titles: { en: ``, zh_cn: ``, zh_tw: `` },_x000D_		onclick: "onShowSearchRegion",_x000D_	}</v>
      </c>
      <c r="K9" t="str">
        <f t="shared" ca="1" si="1"/>
        <v xml:space="preserve">	{_x000D_		id: "topMenuSearch",_x000D_		kind: "button",_x000D_		link: ``,_x000D_		titles: { en: ``, zh_cn: ``, zh_tw: `` },_x000D_		onclick: "onShowSearchRegion",_x000D_	}</v>
      </c>
    </row>
  </sheetData>
  <phoneticPr fontId="11" type="noConversion"/>
  <hyperlinks>
    <hyperlink ref="G2" r:id="rId1" xr:uid="{00000000-0004-0000-0500-000000000000}"/>
    <hyperlink ref="G3" r:id="rId2" display="http://edu.sonya.cc/" xr:uid="{00000000-0004-0000-0500-000001000000}"/>
    <hyperlink ref="G4" r:id="rId3" display="http://edu.sonya.cc/" xr:uid="{00000000-0004-0000-0500-000002000000}"/>
    <hyperlink ref="G5" r:id="rId4" display="http://edu.sonya.cc/" xr:uid="{00000000-0004-0000-0500-000003000000}"/>
    <hyperlink ref="G6" r:id="rId5" display="http://edu.sonya.cc/" xr:uid="{00000000-0004-0000-0500-000004000000}"/>
    <hyperlink ref="G8" r:id="rId6" xr:uid="{00000000-0004-0000-0500-000005000000}"/>
  </hyperlinks>
  <pageMargins left="0.7" right="0.7" top="0.75" bottom="0.75" header="0.511811023622047" footer="0.511811023622047"/>
  <pageSetup paperSize="9" orientation="portrait" horizontalDpi="300" verticalDpi="30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E3"/>
  <sheetViews>
    <sheetView zoomScaleNormal="100" workbookViewId="0">
      <selection activeCell="C4" sqref="C4"/>
    </sheetView>
  </sheetViews>
  <sheetFormatPr defaultColWidth="8.625" defaultRowHeight="10.8" x14ac:dyDescent="0.15"/>
  <cols>
    <col min="1" max="1" width="11.625" customWidth="1"/>
    <col min="2" max="2" width="5.5" customWidth="1"/>
    <col min="3" max="3" width="20.5" customWidth="1"/>
    <col min="4" max="4" width="9.5" customWidth="1"/>
    <col min="5" max="5" width="12.75" customWidth="1"/>
  </cols>
  <sheetData>
    <row r="1" spans="1:5" x14ac:dyDescent="0.15">
      <c r="A1" s="11" t="s">
        <v>66</v>
      </c>
      <c r="B1" s="11" t="s">
        <v>1</v>
      </c>
      <c r="C1" s="11" t="s">
        <v>2</v>
      </c>
      <c r="D1" s="11" t="s">
        <v>67</v>
      </c>
      <c r="E1" s="11" t="s">
        <v>5</v>
      </c>
    </row>
    <row r="2" spans="1:5" x14ac:dyDescent="0.15">
      <c r="A2" t="s">
        <v>68</v>
      </c>
      <c r="B2">
        <f>PAGE_WIDTH_PX - (160*2)</f>
        <v>1120</v>
      </c>
      <c r="C2" t="str">
        <f>B2/vw_1 &amp; "vw"</f>
        <v>77.7777777777778vw</v>
      </c>
      <c r="D2" t="s">
        <v>69</v>
      </c>
      <c r="E2" t="str">
        <f>(100-VALUE(SUBSTITUTE(D2,"vw","")))/2 &amp; "vw"</f>
        <v>11vw</v>
      </c>
    </row>
    <row r="3" spans="1:5" x14ac:dyDescent="0.15">
      <c r="A3" t="s">
        <v>70</v>
      </c>
      <c r="B3">
        <v>1193</v>
      </c>
      <c r="C3" t="str">
        <f>B3/vw_1 &amp; "vw"</f>
        <v>82.8472222222222vw</v>
      </c>
      <c r="D3" t="s">
        <v>71</v>
      </c>
      <c r="E3" t="str">
        <f>(100-VALUE(SUBSTITUTE(D3,"vw","")))/2 &amp; "vw"</f>
        <v>9vw</v>
      </c>
    </row>
  </sheetData>
  <phoneticPr fontId="11" type="noConversion"/>
  <pageMargins left="0.7" right="0.7" top="0.75" bottom="0.75" header="0.511811023622047" footer="0.511811023622047"/>
  <pageSetup orientation="portrait" horizontalDpi="300" verticalDpi="30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I2"/>
  <sheetViews>
    <sheetView zoomScaleNormal="100" workbookViewId="0">
      <selection activeCell="C4" sqref="C4"/>
    </sheetView>
  </sheetViews>
  <sheetFormatPr defaultColWidth="8.625" defaultRowHeight="10.8" x14ac:dyDescent="0.15"/>
  <cols>
    <col min="1" max="1" width="11.625" customWidth="1"/>
    <col min="2" max="2" width="5.5" customWidth="1"/>
    <col min="3" max="3" width="20.5" customWidth="1"/>
    <col min="4" max="4" width="9.5" customWidth="1"/>
    <col min="5" max="5" width="12.75" customWidth="1"/>
    <col min="7" max="7" width="12.75" customWidth="1"/>
    <col min="9" max="9" width="20.5" customWidth="1"/>
  </cols>
  <sheetData>
    <row r="1" spans="1:9" x14ac:dyDescent="0.15">
      <c r="A1" s="11" t="s">
        <v>72</v>
      </c>
      <c r="B1" s="11" t="s">
        <v>1</v>
      </c>
      <c r="C1" s="11" t="s">
        <v>2</v>
      </c>
      <c r="D1" s="11" t="s">
        <v>67</v>
      </c>
      <c r="E1" s="11" t="s">
        <v>5</v>
      </c>
      <c r="G1" s="11" t="s">
        <v>72</v>
      </c>
      <c r="H1" s="11" t="s">
        <v>1</v>
      </c>
      <c r="I1" s="11" t="s">
        <v>2</v>
      </c>
    </row>
    <row r="2" spans="1:9" x14ac:dyDescent="0.15">
      <c r="A2" t="s">
        <v>73</v>
      </c>
      <c r="B2">
        <v>1440</v>
      </c>
      <c r="C2" t="str">
        <f>B2/vw_1 &amp; "vw"</f>
        <v>100vw</v>
      </c>
      <c r="D2" t="s">
        <v>0</v>
      </c>
      <c r="E2" t="str">
        <f>(100-VALUE(SUBSTITUTE(D2,"vw","")))/2 &amp; "vw"</f>
        <v>0vw</v>
      </c>
      <c r="G2" t="s">
        <v>73</v>
      </c>
      <c r="H2">
        <v>500</v>
      </c>
      <c r="I2" t="str">
        <f>H2/vw_1 &amp; "vw"</f>
        <v>34.7222222222222vw</v>
      </c>
    </row>
  </sheetData>
  <phoneticPr fontId="11" type="noConversion"/>
  <pageMargins left="0.7" right="0.7" top="0.75" bottom="0.75" header="0.511811023622047" footer="0.511811023622047"/>
  <pageSetup orientation="portrait" horizontalDpi="300" verticalDpi="30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W898"/>
  <sheetViews>
    <sheetView zoomScaleNormal="100" workbookViewId="0">
      <selection activeCell="X21" sqref="X21"/>
    </sheetView>
  </sheetViews>
  <sheetFormatPr defaultColWidth="8.625" defaultRowHeight="10.8" outlineLevelCol="1" x14ac:dyDescent="0.15"/>
  <cols>
    <col min="1" max="1" width="12.75" customWidth="1"/>
    <col min="2" max="2" width="3.5" customWidth="1" outlineLevel="1"/>
    <col min="3" max="3" width="9.875" customWidth="1" outlineLevel="1"/>
    <col min="4" max="4" width="9.875" style="15" customWidth="1" outlineLevel="1"/>
    <col min="5" max="7" width="9.875" customWidth="1" outlineLevel="1"/>
    <col min="8" max="9" width="7.5" customWidth="1"/>
    <col min="10" max="10" width="5.5" customWidth="1"/>
    <col min="11" max="11" width="4.25" customWidth="1" outlineLevel="1"/>
    <col min="12" max="12" width="6.75" style="15" customWidth="1" outlineLevel="1"/>
    <col min="13" max="13" width="11.625" customWidth="1" outlineLevel="1"/>
    <col min="14" max="15" width="9.5" customWidth="1" outlineLevel="1"/>
    <col min="20" max="20" width="9" style="15" customWidth="1"/>
    <col min="21" max="21" width="11.625" customWidth="1"/>
  </cols>
  <sheetData>
    <row r="1" spans="1:23" x14ac:dyDescent="0.15">
      <c r="A1" s="14" t="str">
        <f ca="1">CHAR(13) &amp; REPT(CHAR(9), 2) &amp; "usableCopybooksPeopleEducationEdition.push({" &amp; CHAR(13) &amp; REPT(CHAR(9), 3) &amp; "termI18n: { en: `" &amp; E1 &amp; "`, zh_cn: `" &amp; F1 &amp; "`, zh_tw: `" &amp; G1 &amp; "` }," &amp; CHAR(13) &amp; REPT(CHAR(9), 3) &amp; "units: [" &amp; OFFSET(A1, 1, 0) &amp; CHAR(13) &amp; REPT(CHAR(9), 3) &amp; "]," &amp; CHAR(13) &amp; REPT(CHAR(9), 2) &amp; "});"</f>
        <v>_x000D_		usableCopybooksPeopleEducationEdition.push({_x000D_			termI18n: { en: `K1T1`, zh_cn: `一年级上`, zh_tw: `一年級上` },_x000D_			units: [_x000D_				{_x000D_					names: { en: `Unit 1`, zh_cn: `第一单元`, zh_tw: `第一单元` },_x000D_					words: [_x000D_						{ chinese: `天`, pinyin: `tiān` },_x000D_						{ chinese: `地`, pinyin: `dì` },_x000D_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},_x000D_					],_x000D_				},_x000D_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},_x000D_			],_x000D_		});</v>
      </c>
      <c r="E1" t="s">
        <v>80</v>
      </c>
      <c r="F1" t="s">
        <v>81</v>
      </c>
      <c r="G1" t="s">
        <v>82</v>
      </c>
      <c r="I1" s="14" t="str">
        <f ca="1">CHAR(13) &amp; REPT(CHAR(9), 2) &amp; "usableCopybooksPeopleEducationEdition.push({" &amp; CHAR(13) &amp; REPT(CHAR(9), 3) &amp; "termI18n: { en: `" &amp; M1 &amp; "`, zh_cn: `" &amp; N1 &amp; "`, zh_tw: `" &amp; O1 &amp; "` }," &amp; CHAR(13) &amp; REPT(CHAR(9), 3) &amp; "units: [" &amp; OFFSET(I1, 1, 0) &amp; CHAR(13) &amp; REPT(CHAR(9), 3) &amp; "]," &amp; CHAR(13) &amp; REPT(CHAR(9), 2) &amp; "});"</f>
        <v>_x000D_		usableCopybooksPeopleEducationEdition.push({_x000D_			termI18n: { en: `K1T2`, zh_cn: `一年级下`, zh_tw: `一年級下` },_x000D_			units: [_x000D_				{_x000D_					names: { en: `Literacy 1`, zh_cn: `识字表1`, zh_tw: `識字錶1` },_x000D_					words: [_x000D_						{ chinese: `霜`, pinyin: `shuānɡ` },_x000D_						{ chinese: `吹`, pinyin: `chuī` },_x000D_						{ chinese: `落`, pinyin: `luò` },_x000D_						{ chinese: `降`, pinyin: `jiànɡ` },_x000D_						{ chinese: `飘游`, pinyin: `piāoyóu` },_x000D_						{ chinese: `池`, pinyin: `chí` },_x000D_						{ chinese: `入`, pinyin: `rù` },_x000D_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},_x000D_					],_x000D_				},_x000D_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},_x000D_			],_x000D_		});</v>
      </c>
      <c r="M1" t="s">
        <v>83</v>
      </c>
      <c r="N1" t="s">
        <v>84</v>
      </c>
      <c r="O1" t="s">
        <v>85</v>
      </c>
      <c r="Q1" s="14" t="str">
        <f ca="1">CHAR(13) &amp; REPT(CHAR(9), 2) &amp; "usableCopybooksPeopleEducationEdition.push({" &amp; CHAR(13) &amp; REPT(CHAR(9), 3) &amp; "termI18n: { en: `" &amp; U1 &amp; "`, zh_cn: `" &amp; V1 &amp; "`, zh_tw: `" &amp; W1 &amp; "` }," &amp; CHAR(13) &amp; REPT(CHAR(9), 3) &amp; "units: [" &amp; OFFSET(Q1, 1, 0) &amp; CHAR(13) &amp; REPT(CHAR(9), 3) &amp; "]," &amp; CHAR(13) &amp; REPT(CHAR(9), 2) &amp; "});"</f>
        <v>_x000D_		usableCopybooksPeopleEducationEdition.push({_x000D_			termI18n: { en: `K2T1`, zh_cn: `二年级上`, zh_tw: `二年級上` },_x000D_			units: [_x000D_				{_x000D_					names: { en: `Literacy 1`, zh_cn: `识字表1`, zh_tw: `識字錶1` },_x000D_					words: [_x000D_						{ chinese: `塘`, pinyin: `tánɡ` },_x000D_						{ chinese: `脑袋`, pinyin: `nǎodài` },_x000D_						{ chinese: `灰`, pinyin: `huī` },_x000D_						{ chinese: `哇`, pinyin: `wɑ` },_x000D_						{ chinese: `教`, pinyin: `jiāo` },_x000D_						{ chinese: `捕`, pinyin: `bǔ` },_x000D_						{ chinese: `迎`, pinyin: `yínɡ` },_x000D_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},_x000D_					],_x000D_				},_x000D_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</v>
      </c>
      <c r="U1" t="s">
        <v>86</v>
      </c>
      <c r="V1" t="s">
        <v>87</v>
      </c>
      <c r="W1" t="s">
        <v>88</v>
      </c>
    </row>
    <row r="2" spans="1:23" ht="15.6" x14ac:dyDescent="0.15">
      <c r="A2" s="16" t="str">
        <f t="shared" ref="A2:A65" ca="1" si="0">IF(0=LEN(E2),OFFSET(A2, 1, 0), B2 &amp; IF(0=LEN(OFFSET(A2, 1, 0)), "",OFFSET(A2, 1, 0))) &amp; ""</f>
        <v>_x000D_				{_x000D_					names: { en: `Unit 1`, zh_cn: `第一单元`, zh_tw: `第一单元` },_x000D_					words: [_x000D_						{ chinese: `天`, pinyin: `tiān` },_x000D_						{ chinese: `地`, pinyin: `dì` },_x000D_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},_x000D_					],_x000D_				},_x000D_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" s="17" t="str">
        <f t="shared" ref="B2:B65" ca="1" si="1">IF(0=LEN(C2),"",IF(0=LEN(E2), "", CHAR(13) &amp; REPT(CHAR(9), 4) &amp; "{" &amp; CHAR(13) &amp; REPT(CHAR(9), 5) &amp; "names: { en: `"&amp;E2&amp;"`, zh_cn: `"&amp;F2&amp;"`, zh_tw: `"&amp;G2&amp;"` }," &amp; CHAR(13) &amp; REPT(CHAR(9), 5) &amp; "words: [") &amp; CHAR(13) &amp; REPT(CHAR(9),6)&amp;"{ chinese: `"&amp;C2&amp;"`, pinyin: `"&amp;D2&amp;"` }," &amp; IF(0=LEN(OFFSET(C2,1,0)), "", OFFSET(B2, 1, 0)) &amp; IF(0=LEN(E2),"",CHAR(13) &amp; REPT(CHAR(9), 5) &amp; "]," &amp; CHAR(13) &amp; REPT(CHAR(9), 4) &amp; "},"))</f>
        <v>_x000D_				{_x000D_					names: { en: `Unit 1`, zh_cn: `第一单元`, zh_tw: `第一单元` },_x000D_					words: [_x000D_						{ chinese: `天`, pinyin: `tiān` },_x000D_						{ chinese: `地`, pinyin: `dì` },_x000D_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},_x000D_					],_x000D_				},</v>
      </c>
      <c r="C2" s="18" t="s">
        <v>89</v>
      </c>
      <c r="D2" s="18" t="s">
        <v>90</v>
      </c>
      <c r="E2" t="s">
        <v>91</v>
      </c>
      <c r="F2" t="s">
        <v>92</v>
      </c>
      <c r="G2" t="str">
        <f>F2</f>
        <v>第一单元</v>
      </c>
      <c r="I2" s="16" t="str">
        <f t="shared" ref="I2:I65" ca="1" si="2">IF(0=LEN(M2),OFFSET(I2, 1, 0), J2 &amp; IF(0=LEN(OFFSET(I2, 1, 0)), "",OFFSET(I2, 1, 0))) &amp; ""</f>
        <v>_x000D_				{_x000D_					names: { en: `Literacy 1`, zh_cn: `识字表1`, zh_tw: `識字錶1` },_x000D_					words: [_x000D_						{ chinese: `霜`, pinyin: `shuānɡ` },_x000D_						{ chinese: `吹`, pinyin: `chuī` },_x000D_						{ chinese: `落`, pinyin: `luò` },_x000D_						{ chinese: `降`, pinyin: `jiànɡ` },_x000D_						{ chinese: `飘游`, pinyin: `piāoyóu` },_x000D_						{ chinese: `池`, pinyin: `chí` },_x000D_						{ chinese: `入`, pinyin: `rù` },_x000D_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},_x000D_					],_x000D_				},_x000D_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" s="17" t="str">
        <f t="shared" ref="J2:J65" ca="1" si="3">IF(0=LEN(K2),"",IF(0=LEN(M2), "", CHAR(13) &amp; REPT(CHAR(9), 4) &amp; "{" &amp; CHAR(13) &amp; REPT(CHAR(9), 5) &amp; "names: { en: `"&amp;M2&amp;"`, zh_cn: `"&amp;N2&amp;"`, zh_tw: `"&amp;O2&amp;"` }," &amp; CHAR(13) &amp; REPT(CHAR(9), 5) &amp; "words: [") &amp; CHAR(13) &amp; REPT(CHAR(9),6)&amp;"{ chinese: `"&amp;K2&amp;"`, pinyin: `"&amp;L2&amp;"` }," &amp; IF(0=LEN(OFFSET(K2,1,0)), "", OFFSET(J2, 1, 0)) &amp; IF(0=LEN(M2),"",CHAR(13) &amp; REPT(CHAR(9), 5) &amp; "]," &amp; CHAR(13) &amp; REPT(CHAR(9), 4) &amp; "},"))</f>
        <v>_x000D_				{_x000D_					names: { en: `Literacy 1`, zh_cn: `识字表1`, zh_tw: `識字錶1` },_x000D_					words: [_x000D_						{ chinese: `霜`, pinyin: `shuānɡ` },_x000D_						{ chinese: `吹`, pinyin: `chuī` },_x000D_						{ chinese: `落`, pinyin: `luò` },_x000D_						{ chinese: `降`, pinyin: `jiànɡ` },_x000D_						{ chinese: `飘游`, pinyin: `piāoyóu` },_x000D_						{ chinese: `池`, pinyin: `chí` },_x000D_						{ chinese: `入`, pinyin: `rù` },_x000D_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},_x000D_					],_x000D_				},</v>
      </c>
      <c r="K2" s="18" t="s">
        <v>93</v>
      </c>
      <c r="L2" s="18" t="s">
        <v>94</v>
      </c>
      <c r="M2" t="str">
        <f t="shared" ref="M2:M65" si="4">SUBSTITUTE(SUBSTITUTE(N2,"识字表", "Literacy "),"写字表","Writing ")</f>
        <v>Literacy 1</v>
      </c>
      <c r="N2" t="s">
        <v>95</v>
      </c>
      <c r="O2" t="str">
        <f t="shared" ref="O2:O65" si="5">SUBSTITUTE(SUBSTITUTE(N2,"识字表", "識字錶"),"写字表","寫字錶")</f>
        <v>識字錶1</v>
      </c>
      <c r="Q2" s="16" t="str">
        <f t="shared" ref="Q2:Q65" ca="1" si="6">IF(0=LEN(U2),OFFSET(Q2, 1, 0), R2 &amp; IF(0=LEN(OFFSET(Q2, 1, 0)), "",OFFSET(Q2, 1, 0))) &amp; ""</f>
        <v xml:space="preserve">_x000D_				{_x000D_					names: { en: `Literacy 1`, zh_cn: `识字表1`, zh_tw: `識字錶1` },_x000D_					words: [_x000D_						{ chinese: `塘`, pinyin: `tánɡ` },_x000D_						{ chinese: `脑袋`, pinyin: `nǎodài` },_x000D_						{ chinese: `灰`, pinyin: `huī` },_x000D_						{ chinese: `哇`, pinyin: `wɑ` },_x000D_						{ chinese: `教`, pinyin: `jiāo` },_x000D_						{ chinese: `捕`, pinyin: `bǔ` },_x000D_						{ chinese: `迎`, pinyin: `yínɡ` },_x000D_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},_x000D_					],_x000D_				},_x000D_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</v>
      </c>
      <c r="R2" s="17" t="str">
        <f t="shared" ref="R2:R65" ca="1" si="7">IF(0=LEN(S2),"",IF(0=LEN(U2), "", CHAR(13) &amp; REPT(CHAR(9), 4) &amp; "{" &amp; CHAR(13) &amp; REPT(CHAR(9), 5) &amp; "names: { en: `"&amp;U2&amp;"`, zh_cn: `"&amp;V2&amp;"`, zh_tw: `"&amp;W2&amp;"` }," &amp; CHAR(13) &amp; REPT(CHAR(9), 5) &amp; "words: [") &amp; CHAR(13) &amp; REPT(CHAR(9),6)&amp;"{ chinese: `"&amp;S2&amp;"`, pinyin: `"&amp;T2&amp;"` }," &amp; IF(0=LEN(OFFSET(S2,1,0)), "", OFFSET(R2, 1, 0)) &amp; IF(0=LEN(U2),"",CHAR(13) &amp; REPT(CHAR(9), 5) &amp; "]," &amp; CHAR(13) &amp; REPT(CHAR(9), 4) &amp; "},"))</f>
        <v>_x000D_				{_x000D_					names: { en: `Literacy 1`, zh_cn: `识字表1`, zh_tw: `識字錶1` },_x000D_					words: [_x000D_						{ chinese: `塘`, pinyin: `tánɡ` },_x000D_						{ chinese: `脑袋`, pinyin: `nǎodài` },_x000D_						{ chinese: `灰`, pinyin: `huī` },_x000D_						{ chinese: `哇`, pinyin: `wɑ` },_x000D_						{ chinese: `教`, pinyin: `jiāo` },_x000D_						{ chinese: `捕`, pinyin: `bǔ` },_x000D_						{ chinese: `迎`, pinyin: `yínɡ` },_x000D_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},_x000D_					],_x000D_				},</v>
      </c>
      <c r="S2" s="18" t="s">
        <v>96</v>
      </c>
      <c r="T2" s="15" t="s">
        <v>97</v>
      </c>
      <c r="U2" t="str">
        <f t="shared" ref="U2:U65" si="8">SUBSTITUTE(SUBSTITUTE(SUBSTITUTE(V2,"识字表", "Literacy "),"写字表","Writing "),"词语","Words ")</f>
        <v>Literacy 1</v>
      </c>
      <c r="V2" t="s">
        <v>95</v>
      </c>
      <c r="W2" t="str">
        <f t="shared" ref="W2:W65" si="9">SUBSTITUTE(SUBSTITUTE(SUBSTITUTE(V2,"识字表", "識字錶"),"写字表","寫字錶"),"词语","詞語")</f>
        <v>識字錶1</v>
      </c>
    </row>
    <row r="3" spans="1:23" ht="15.6" x14ac:dyDescent="0.15">
      <c r="A3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" s="17" t="str">
        <f t="shared" ca="1" si="1"/>
        <v>_x000D_						{ chinese: `地`, pinyin: `dì` },_x000D_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3" s="18" t="s">
        <v>98</v>
      </c>
      <c r="D3" s="18" t="s">
        <v>99</v>
      </c>
      <c r="I3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" s="17" t="str">
        <f t="shared" ca="1" si="3"/>
        <v>_x000D_						{ chinese: `吹`, pinyin: `chuī` },_x000D_						{ chinese: `落`, pinyin: `luò` },_x000D_						{ chinese: `降`, pinyin: `jiànɡ` },_x000D_						{ chinese: `飘游`, pinyin: `piāoyóu` },_x000D_						{ chinese: `池`, pinyin: `chí` },_x000D_						{ chinese: `入`, pinyin: `rù` },_x000D_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" t="s">
        <v>100</v>
      </c>
      <c r="L3" s="15" t="s">
        <v>101</v>
      </c>
      <c r="M3" t="str">
        <f t="shared" si="4"/>
        <v/>
      </c>
      <c r="O3" t="str">
        <f t="shared" si="5"/>
        <v/>
      </c>
      <c r="Q3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" s="17" t="str">
        <f t="shared" ca="1" si="7"/>
        <v>_x000D_						{ chinese: `脑袋`, pinyin: `nǎodài` },_x000D_						{ chinese: `灰`, pinyin: `huī` },_x000D_						{ chinese: `哇`, pinyin: `wɑ` },_x000D_						{ chinese: `教`, pinyin: `jiāo` },_x000D_						{ chinese: `捕`, pinyin: `bǔ` },_x000D_						{ chinese: `迎`, pinyin: `yínɡ` },_x000D_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" s="18" t="s">
        <v>102</v>
      </c>
      <c r="T3" s="15" t="s">
        <v>103</v>
      </c>
      <c r="U3" t="str">
        <f t="shared" si="8"/>
        <v/>
      </c>
      <c r="W3" t="str">
        <f t="shared" si="9"/>
        <v/>
      </c>
    </row>
    <row r="4" spans="1:23" ht="15.6" x14ac:dyDescent="0.15">
      <c r="A4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" s="17" t="str">
        <f t="shared" ca="1" si="1"/>
        <v>_x000D_						{ chinese: `人`, pinyin: `rén` },_x000D_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4" s="18" t="s">
        <v>104</v>
      </c>
      <c r="D4" s="18" t="s">
        <v>105</v>
      </c>
      <c r="I4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" s="17" t="str">
        <f t="shared" ca="1" si="3"/>
        <v>_x000D_						{ chinese: `落`, pinyin: `luò` },_x000D_						{ chinese: `降`, pinyin: `jiànɡ` },_x000D_						{ chinese: `飘游`, pinyin: `piāoyóu` },_x000D_						{ chinese: `池`, pinyin: `chí` },_x000D_						{ chinese: `入`, pinyin: `rù` },_x000D_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4" t="s">
        <v>106</v>
      </c>
      <c r="L4" s="15" t="s">
        <v>107</v>
      </c>
      <c r="M4" t="str">
        <f t="shared" si="4"/>
        <v/>
      </c>
      <c r="O4" t="str">
        <f t="shared" si="5"/>
        <v/>
      </c>
      <c r="Q4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" s="17" t="str">
        <f t="shared" ca="1" si="7"/>
        <v>_x000D_						{ chinese: `灰`, pinyin: `huī` },_x000D_						{ chinese: `哇`, pinyin: `wɑ` },_x000D_						{ chinese: `教`, pinyin: `jiāo` },_x000D_						{ chinese: `捕`, pinyin: `bǔ` },_x000D_						{ chinese: `迎`, pinyin: `yínɡ` },_x000D_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4" s="18" t="s">
        <v>108</v>
      </c>
      <c r="T4" s="15" t="s">
        <v>109</v>
      </c>
      <c r="U4" t="str">
        <f t="shared" si="8"/>
        <v/>
      </c>
      <c r="W4" t="str">
        <f t="shared" si="9"/>
        <v/>
      </c>
    </row>
    <row r="5" spans="1:23" ht="15.6" x14ac:dyDescent="0.15">
      <c r="A5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" s="17" t="str">
        <f t="shared" ca="1" si="1"/>
        <v>_x000D_						{ chinese: `你`, pinyin: `nǐ` },_x000D_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5" s="18" t="s">
        <v>110</v>
      </c>
      <c r="D5" s="18" t="s">
        <v>111</v>
      </c>
      <c r="I5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" s="17" t="str">
        <f t="shared" ca="1" si="3"/>
        <v>_x000D_						{ chinese: `降`, pinyin: `jiànɡ` },_x000D_						{ chinese: `飘游`, pinyin: `piāoyóu` },_x000D_						{ chinese: `池`, pinyin: `chí` },_x000D_						{ chinese: `入`, pinyin: `rù` },_x000D_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5" t="s">
        <v>112</v>
      </c>
      <c r="L5" s="15" t="s">
        <v>113</v>
      </c>
      <c r="M5" t="str">
        <f t="shared" si="4"/>
        <v/>
      </c>
      <c r="O5" t="str">
        <f t="shared" si="5"/>
        <v/>
      </c>
      <c r="Q5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5" s="17" t="str">
        <f t="shared" ca="1" si="7"/>
        <v>_x000D_						{ chinese: `哇`, pinyin: `wɑ` },_x000D_						{ chinese: `教`, pinyin: `jiāo` },_x000D_						{ chinese: `捕`, pinyin: `bǔ` },_x000D_						{ chinese: `迎`, pinyin: `yínɡ` },_x000D_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5" s="18" t="s">
        <v>114</v>
      </c>
      <c r="T5" s="15" t="s">
        <v>115</v>
      </c>
      <c r="U5" t="str">
        <f t="shared" si="8"/>
        <v/>
      </c>
      <c r="W5" t="str">
        <f t="shared" si="9"/>
        <v/>
      </c>
    </row>
    <row r="6" spans="1:23" ht="15.6" x14ac:dyDescent="0.15">
      <c r="A6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" s="17" t="str">
        <f t="shared" ca="1" si="1"/>
        <v>_x000D_						{ chinese: `我`, pinyin: `wǒ` },_x000D_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6" s="18" t="s">
        <v>116</v>
      </c>
      <c r="D6" s="18" t="s">
        <v>117</v>
      </c>
      <c r="I6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" s="17" t="str">
        <f t="shared" ca="1" si="3"/>
        <v>_x000D_						{ chinese: `飘游`, pinyin: `piāoyóu` },_x000D_						{ chinese: `池`, pinyin: `chí` },_x000D_						{ chinese: `入`, pinyin: `rù` },_x000D_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6" t="s">
        <v>118</v>
      </c>
      <c r="L6" s="15" t="s">
        <v>119</v>
      </c>
      <c r="M6" t="str">
        <f t="shared" si="4"/>
        <v/>
      </c>
      <c r="O6" t="str">
        <f t="shared" si="5"/>
        <v/>
      </c>
      <c r="Q6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6" s="17" t="str">
        <f t="shared" ca="1" si="7"/>
        <v>_x000D_						{ chinese: `教`, pinyin: `jiāo` },_x000D_						{ chinese: `捕`, pinyin: `bǔ` },_x000D_						{ chinese: `迎`, pinyin: `yínɡ` },_x000D_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6" s="18" t="s">
        <v>120</v>
      </c>
      <c r="T6" s="15" t="s">
        <v>121</v>
      </c>
      <c r="U6" t="str">
        <f t="shared" si="8"/>
        <v/>
      </c>
      <c r="W6" t="str">
        <f t="shared" si="9"/>
        <v/>
      </c>
    </row>
    <row r="7" spans="1:23" ht="15.6" x14ac:dyDescent="0.15">
      <c r="A7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" s="17" t="str">
        <f t="shared" ca="1" si="1"/>
        <v>_x000D_						{ chinese: `他`, pinyin: `tā` },_x000D_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7" s="18" t="s">
        <v>122</v>
      </c>
      <c r="D7" s="18" t="s">
        <v>123</v>
      </c>
      <c r="I7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" s="17" t="str">
        <f t="shared" ca="1" si="3"/>
        <v>_x000D_						{ chinese: `池`, pinyin: `chí` },_x000D_						{ chinese: `入`, pinyin: `rù` },_x000D_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7" t="s">
        <v>124</v>
      </c>
      <c r="L7" s="15" t="s">
        <v>125</v>
      </c>
      <c r="M7" t="str">
        <f t="shared" si="4"/>
        <v/>
      </c>
      <c r="O7" t="str">
        <f t="shared" si="5"/>
        <v/>
      </c>
      <c r="Q7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7" s="17" t="str">
        <f t="shared" ca="1" si="7"/>
        <v>_x000D_						{ chinese: `捕`, pinyin: `bǔ` },_x000D_						{ chinese: `迎`, pinyin: `yínɡ` },_x000D_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7" s="18" t="s">
        <v>126</v>
      </c>
      <c r="T7" s="15" t="s">
        <v>127</v>
      </c>
      <c r="U7" t="str">
        <f t="shared" si="8"/>
        <v/>
      </c>
      <c r="W7" t="str">
        <f t="shared" si="9"/>
        <v/>
      </c>
    </row>
    <row r="8" spans="1:23" ht="15.6" x14ac:dyDescent="0.15">
      <c r="A8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" s="17" t="str">
        <f t="shared" ca="1" si="1"/>
        <v>_x000D_						{ chinese: `一`, pinyin: `yī` },_x000D_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8" s="18" t="s">
        <v>128</v>
      </c>
      <c r="D8" s="18" t="s">
        <v>129</v>
      </c>
      <c r="I8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" s="17" t="str">
        <f t="shared" ca="1" si="3"/>
        <v>_x000D_						{ chinese: `入`, pinyin: `rù` },_x000D_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8" t="s">
        <v>130</v>
      </c>
      <c r="L8" s="15" t="s">
        <v>131</v>
      </c>
      <c r="M8" t="str">
        <f t="shared" si="4"/>
        <v/>
      </c>
      <c r="O8" t="str">
        <f t="shared" si="5"/>
        <v/>
      </c>
      <c r="Q8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8" s="17" t="str">
        <f t="shared" ca="1" si="7"/>
        <v>_x000D_						{ chinese: `迎`, pinyin: `yínɡ` },_x000D_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8" s="18" t="s">
        <v>132</v>
      </c>
      <c r="T8" s="15" t="s">
        <v>133</v>
      </c>
      <c r="U8" t="str">
        <f t="shared" si="8"/>
        <v/>
      </c>
      <c r="W8" t="str">
        <f t="shared" si="9"/>
        <v/>
      </c>
    </row>
    <row r="9" spans="1:23" ht="15.6" x14ac:dyDescent="0.15">
      <c r="A9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" s="17" t="str">
        <f t="shared" ca="1" si="1"/>
        <v>_x000D_						{ chinese: `二`, pinyin: `èr` },_x000D_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9" s="18" t="s">
        <v>134</v>
      </c>
      <c r="D9" s="18" t="s">
        <v>135</v>
      </c>
      <c r="I9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" s="17" t="str">
        <f t="shared" ca="1" si="3"/>
        <v>_x000D_						{ chinese: `姓氏`, pinyin: `xìnɡshì` },_x000D_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9" t="s">
        <v>136</v>
      </c>
      <c r="L9" s="15" t="s">
        <v>137</v>
      </c>
      <c r="M9" t="str">
        <f t="shared" si="4"/>
        <v/>
      </c>
      <c r="O9" t="str">
        <f t="shared" si="5"/>
        <v/>
      </c>
      <c r="Q9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9" s="17" t="str">
        <f t="shared" ca="1" si="7"/>
        <v>_x000D_						{ chinese: `阿姨`, pinyin: `āyí` },_x000D_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9" s="18" t="s">
        <v>138</v>
      </c>
      <c r="T9" s="15" t="s">
        <v>139</v>
      </c>
      <c r="U9" t="str">
        <f t="shared" si="8"/>
        <v/>
      </c>
      <c r="W9" t="str">
        <f t="shared" si="9"/>
        <v/>
      </c>
    </row>
    <row r="10" spans="1:23" ht="15.6" x14ac:dyDescent="0.15">
      <c r="A10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" s="17" t="str">
        <f t="shared" ca="1" si="1"/>
        <v>_x000D_						{ chinese: `三`, pinyin: `sān` },_x000D_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0" s="18" t="s">
        <v>140</v>
      </c>
      <c r="D10" s="18" t="s">
        <v>141</v>
      </c>
      <c r="I10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" s="17" t="str">
        <f t="shared" ca="1" si="3"/>
        <v>_x000D_						{ chinese: `李`, pinyin: `lǐ` },_x000D_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0" t="s">
        <v>142</v>
      </c>
      <c r="L10" s="15" t="s">
        <v>143</v>
      </c>
      <c r="M10" t="str">
        <f t="shared" si="4"/>
        <v/>
      </c>
      <c r="O10" t="str">
        <f t="shared" si="5"/>
        <v/>
      </c>
      <c r="Q10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0" s="17" t="str">
        <f t="shared" ca="1" si="7"/>
        <v>_x000D_						{ chinese: `宽`, pinyin: `kuān` },_x000D_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0" s="18" t="s">
        <v>144</v>
      </c>
      <c r="T10" s="15" t="s">
        <v>145</v>
      </c>
      <c r="U10" t="str">
        <f t="shared" si="8"/>
        <v/>
      </c>
      <c r="W10" t="str">
        <f t="shared" si="9"/>
        <v/>
      </c>
    </row>
    <row r="11" spans="1:23" ht="15.6" x14ac:dyDescent="0.15">
      <c r="A11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" s="17" t="str">
        <f t="shared" ca="1" si="1"/>
        <v>_x000D_						{ chinese: `四`, pinyin: `sì` },_x000D_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1" s="18" t="s">
        <v>146</v>
      </c>
      <c r="D11" s="18" t="s">
        <v>147</v>
      </c>
      <c r="I11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" s="17" t="str">
        <f t="shared" ca="1" si="3"/>
        <v>_x000D_						{ chinese: `张`, pinyin: `zhānɡ` },_x000D_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1" t="s">
        <v>148</v>
      </c>
      <c r="L11" s="15" t="s">
        <v>149</v>
      </c>
      <c r="M11" t="str">
        <f t="shared" si="4"/>
        <v/>
      </c>
      <c r="O11" t="str">
        <f t="shared" si="5"/>
        <v/>
      </c>
      <c r="Q11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1" s="17" t="str">
        <f t="shared" ca="1" si="7"/>
        <v>_x000D_						{ chinese: `龟`, pinyin: `ɡuī` },_x000D_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1" s="18" t="s">
        <v>150</v>
      </c>
      <c r="T11" s="15" t="s">
        <v>151</v>
      </c>
      <c r="U11" t="str">
        <f t="shared" si="8"/>
        <v/>
      </c>
      <c r="W11" t="str">
        <f t="shared" si="9"/>
        <v/>
      </c>
    </row>
    <row r="12" spans="1:23" ht="15.6" x14ac:dyDescent="0.15">
      <c r="A12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" s="17" t="str">
        <f t="shared" ca="1" si="1"/>
        <v>_x000D_						{ chinese: `五`, pinyin: `wǔ` },_x000D_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2" s="18" t="s">
        <v>152</v>
      </c>
      <c r="D12" s="18" t="s">
        <v>153</v>
      </c>
      <c r="I12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" s="17" t="str">
        <f t="shared" ca="1" si="3"/>
        <v>_x000D_						{ chinese: `古`, pinyin: `ɡǔ` },_x000D_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2" t="s">
        <v>154</v>
      </c>
      <c r="L12" s="15" t="s">
        <v>155</v>
      </c>
      <c r="M12" t="str">
        <f t="shared" si="4"/>
        <v/>
      </c>
      <c r="O12" t="str">
        <f t="shared" si="5"/>
        <v/>
      </c>
      <c r="Q12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2" s="17" t="str">
        <f t="shared" ca="1" si="7"/>
        <v>_x000D_						{ chinese: `顶`, pinyin: `dǐnɡ` },_x000D_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2" s="18" t="s">
        <v>156</v>
      </c>
      <c r="T12" s="15" t="s">
        <v>157</v>
      </c>
      <c r="U12" t="str">
        <f t="shared" si="8"/>
        <v/>
      </c>
      <c r="W12" t="str">
        <f t="shared" si="9"/>
        <v/>
      </c>
    </row>
    <row r="13" spans="1:23" ht="15.6" x14ac:dyDescent="0.15">
      <c r="A13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" s="17" t="str">
        <f t="shared" ca="1" si="1"/>
        <v>_x000D_						{ chinese: `上下`, pinyin: `shànɡxià` },_x000D_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3" s="18" t="s">
        <v>158</v>
      </c>
      <c r="D13" s="18" t="s">
        <v>159</v>
      </c>
      <c r="I13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" s="17" t="str">
        <f t="shared" ca="1" si="3"/>
        <v>_x000D_						{ chinese: `吴`, pinyin: `wú` },_x000D_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3" t="s">
        <v>160</v>
      </c>
      <c r="L13" s="15" t="s">
        <v>161</v>
      </c>
      <c r="M13" t="str">
        <f t="shared" si="4"/>
        <v/>
      </c>
      <c r="O13" t="str">
        <f t="shared" si="5"/>
        <v/>
      </c>
      <c r="Q13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3" s="17" t="str">
        <f t="shared" ca="1" si="7"/>
        <v>_x000D_						{ chinese: `披`, pinyin: `pī` },_x000D_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3" s="18" t="s">
        <v>162</v>
      </c>
      <c r="T13" s="15" t="s">
        <v>163</v>
      </c>
      <c r="U13" t="str">
        <f t="shared" si="8"/>
        <v/>
      </c>
      <c r="W13" t="str">
        <f t="shared" si="9"/>
        <v/>
      </c>
    </row>
    <row r="14" spans="1:23" ht="15.6" x14ac:dyDescent="0.15">
      <c r="A14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" s="17" t="str">
        <f t="shared" ca="1" si="1"/>
        <v>_x000D_						{ chinese: `口`, pinyin: `kǒu` },_x000D_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4" s="18" t="s">
        <v>164</v>
      </c>
      <c r="D14" s="18" t="s">
        <v>165</v>
      </c>
      <c r="I14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" s="17" t="str">
        <f t="shared" ca="1" si="3"/>
        <v>_x000D_						{ chinese: `赵`, pinyin: `zhào` },_x000D_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4" t="s">
        <v>166</v>
      </c>
      <c r="L14" s="15" t="s">
        <v>167</v>
      </c>
      <c r="M14" t="str">
        <f t="shared" si="4"/>
        <v/>
      </c>
      <c r="O14" t="str">
        <f t="shared" si="5"/>
        <v/>
      </c>
      <c r="Q14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4" s="17" t="str">
        <f t="shared" ca="1" si="7"/>
        <v>_x000D_						{ chinese: `鼓`, pinyin: `ɡǔ` },_x000D_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4" s="18" t="s">
        <v>168</v>
      </c>
      <c r="T14" s="15" t="s">
        <v>155</v>
      </c>
      <c r="U14" t="str">
        <f t="shared" si="8"/>
        <v/>
      </c>
      <c r="W14" t="str">
        <f t="shared" si="9"/>
        <v/>
      </c>
    </row>
    <row r="15" spans="1:23" ht="15.6" x14ac:dyDescent="0.15">
      <c r="A15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" s="17" t="str">
        <f t="shared" ca="1" si="1"/>
        <v>_x000D_						{ chinese: `耳`, pinyin: `ěr` },_x000D_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5" s="18" t="s">
        <v>169</v>
      </c>
      <c r="D15" s="18" t="s">
        <v>170</v>
      </c>
      <c r="I15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" s="17" t="str">
        <f t="shared" ca="1" si="3"/>
        <v>_x000D_						{ chinese: `钱`, pinyin: `qián` },_x000D_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5" t="s">
        <v>171</v>
      </c>
      <c r="L15" s="15" t="s">
        <v>172</v>
      </c>
      <c r="M15" t="str">
        <f t="shared" si="4"/>
        <v/>
      </c>
      <c r="O15" t="str">
        <f t="shared" si="5"/>
        <v/>
      </c>
      <c r="Q15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5" s="17" t="str">
        <f t="shared" ca="1" si="7"/>
        <v>_x000D_						{ chinese: `晒`, pinyin: `shài` },_x000D_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5" s="18" t="s">
        <v>173</v>
      </c>
      <c r="T15" s="15" t="s">
        <v>174</v>
      </c>
      <c r="U15" t="str">
        <f t="shared" si="8"/>
        <v/>
      </c>
      <c r="W15" t="str">
        <f t="shared" si="9"/>
        <v/>
      </c>
    </row>
    <row r="16" spans="1:23" ht="15.6" x14ac:dyDescent="0.15">
      <c r="A16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" s="17" t="str">
        <f t="shared" ca="1" si="1"/>
        <v>_x000D_						{ chinese: `目`, pinyin: `mù` },_x000D_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6" s="18" t="s">
        <v>175</v>
      </c>
      <c r="D16" s="18" t="s">
        <v>176</v>
      </c>
      <c r="I16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" s="17" t="str">
        <f t="shared" ca="1" si="3"/>
        <v>_x000D_						{ chinese: `孙`, pinyin: `sūn` },_x000D_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6" t="s">
        <v>177</v>
      </c>
      <c r="L16" s="15" t="s">
        <v>178</v>
      </c>
      <c r="M16" t="str">
        <f t="shared" si="4"/>
        <v/>
      </c>
      <c r="O16" t="str">
        <f t="shared" si="5"/>
        <v/>
      </c>
      <c r="Q16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6" s="17" t="str">
        <f t="shared" ca="1" si="7"/>
        <v>_x000D_						{ chinese: `极`, pinyin: `jí` },_x000D_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6" s="18" t="s">
        <v>179</v>
      </c>
      <c r="T16" s="15" t="s">
        <v>180</v>
      </c>
      <c r="U16" t="str">
        <f t="shared" si="8"/>
        <v/>
      </c>
      <c r="W16" t="str">
        <f t="shared" si="9"/>
        <v/>
      </c>
    </row>
    <row r="17" spans="1:23" ht="15.6" x14ac:dyDescent="0.15">
      <c r="A17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" s="17" t="str">
        <f t="shared" ca="1" si="1"/>
        <v>_x000D_						{ chinese: `手`, pinyin: `shǒu` },_x000D_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7" s="18" t="s">
        <v>181</v>
      </c>
      <c r="D17" s="18" t="s">
        <v>182</v>
      </c>
      <c r="I17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" s="17" t="str">
        <f t="shared" ca="1" si="3"/>
        <v>_x000D_						{ chinese: `周`, pinyin: `zhōu` },_x000D_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7" t="s">
        <v>183</v>
      </c>
      <c r="L17" s="15" t="s">
        <v>184</v>
      </c>
      <c r="M17" t="str">
        <f t="shared" si="4"/>
        <v/>
      </c>
      <c r="O17" t="str">
        <f t="shared" si="5"/>
        <v/>
      </c>
      <c r="Q17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7" s="17" t="str">
        <f t="shared" ca="1" si="7"/>
        <v>_x000D_						{ chinese: `傍`, pinyin: `bànɡ` },_x000D_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7" s="18" t="s">
        <v>185</v>
      </c>
      <c r="T17" s="15" t="s">
        <v>186</v>
      </c>
      <c r="U17" t="str">
        <f t="shared" si="8"/>
        <v/>
      </c>
      <c r="W17" t="str">
        <f t="shared" si="9"/>
        <v/>
      </c>
    </row>
    <row r="18" spans="1:23" ht="15.6" x14ac:dyDescent="0.15">
      <c r="A18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" s="17" t="str">
        <f t="shared" ca="1" si="1"/>
        <v>_x000D_						{ chinese: `足`, pinyin: `zú` },_x000D_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8" s="18" t="s">
        <v>187</v>
      </c>
      <c r="D18" s="18" t="s">
        <v>188</v>
      </c>
      <c r="I18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" s="17" t="str">
        <f t="shared" ca="1" si="3"/>
        <v>_x000D_						{ chinese: `王`, pinyin: `wánɡ` },_x000D_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8" t="s">
        <v>189</v>
      </c>
      <c r="L18" s="15" t="s">
        <v>190</v>
      </c>
      <c r="M18" t="str">
        <f t="shared" si="4"/>
        <v/>
      </c>
      <c r="O18" t="str">
        <f t="shared" si="5"/>
        <v/>
      </c>
      <c r="Q18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8" s="17" t="str">
        <f t="shared" ca="1" si="7"/>
        <v>_x000D_						{ chinese: `越`, pinyin: `yuè` },_x000D_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8" s="18" t="s">
        <v>191</v>
      </c>
      <c r="T18" s="15" t="s">
        <v>192</v>
      </c>
      <c r="U18" t="str">
        <f t="shared" si="8"/>
        <v/>
      </c>
      <c r="W18" t="str">
        <f t="shared" si="9"/>
        <v/>
      </c>
    </row>
    <row r="19" spans="1:23" ht="15.6" x14ac:dyDescent="0.15">
      <c r="A19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" s="17" t="str">
        <f t="shared" ca="1" si="1"/>
        <v>_x000D_						{ chinese: `站`, pinyin: `zhàn` },_x000D_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19" s="18" t="s">
        <v>193</v>
      </c>
      <c r="D19" s="18" t="s">
        <v>194</v>
      </c>
      <c r="I19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" s="17" t="str">
        <f t="shared" ca="1" si="3"/>
        <v>_x000D_						{ chinese: `官`, pinyin: `ɡuān` },_x000D_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19" t="s">
        <v>195</v>
      </c>
      <c r="L19" s="15" t="s">
        <v>196</v>
      </c>
      <c r="M19" t="str">
        <f t="shared" si="4"/>
        <v/>
      </c>
      <c r="O19" t="str">
        <f t="shared" si="5"/>
        <v/>
      </c>
      <c r="Q19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19" s="17" t="str">
        <f t="shared" ca="1" si="7"/>
        <v>_x000D_						{ chinese: `滴`, pinyin: `dī` },_x000D_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19" s="18" t="s">
        <v>197</v>
      </c>
      <c r="T19" s="15" t="s">
        <v>198</v>
      </c>
      <c r="U19" t="str">
        <f t="shared" si="8"/>
        <v/>
      </c>
      <c r="W19" t="str">
        <f t="shared" si="9"/>
        <v/>
      </c>
    </row>
    <row r="20" spans="1:23" ht="15.6" x14ac:dyDescent="0.15">
      <c r="A20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" s="17" t="str">
        <f t="shared" ca="1" si="1"/>
        <v>_x000D_						{ chinese: `坐`, pinyin: `zuò` },_x000D_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0" s="18" t="s">
        <v>199</v>
      </c>
      <c r="D20" s="18" t="s">
        <v>200</v>
      </c>
      <c r="I20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" s="17" t="str">
        <f t="shared" ca="1" si="3"/>
        <v>_x000D_						{ chinese: `清`, pinyin: `qīnɡ` },_x000D_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0" t="s">
        <v>201</v>
      </c>
      <c r="L20" s="15" t="s">
        <v>202</v>
      </c>
      <c r="M20" t="str">
        <f t="shared" si="4"/>
        <v/>
      </c>
      <c r="O20" t="str">
        <f t="shared" si="5"/>
        <v/>
      </c>
      <c r="Q20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0" s="17" t="str">
        <f t="shared" ca="1" si="7"/>
        <v>_x000D_						{ chinese: `溪`, pinyin: `xī` },_x000D_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0" s="18" t="s">
        <v>203</v>
      </c>
      <c r="T20" s="15" t="s">
        <v>204</v>
      </c>
      <c r="U20" t="str">
        <f t="shared" si="8"/>
        <v/>
      </c>
      <c r="W20" t="str">
        <f t="shared" si="9"/>
        <v/>
      </c>
    </row>
    <row r="21" spans="1:23" ht="15.6" x14ac:dyDescent="0.15">
      <c r="A21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" s="17" t="str">
        <f t="shared" ca="1" si="1"/>
        <v>_x000D_						{ chinese: `日`, pinyin: `rì` },_x000D_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1" s="18" t="s">
        <v>205</v>
      </c>
      <c r="D21" s="18" t="s">
        <v>206</v>
      </c>
      <c r="I21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" s="17" t="str">
        <f t="shared" ca="1" si="3"/>
        <v>_x000D_						{ chinese: `晴`, pinyin: `qínɡ` },_x000D_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1" t="s">
        <v>207</v>
      </c>
      <c r="L21" s="15" t="s">
        <v>208</v>
      </c>
      <c r="M21" t="str">
        <f t="shared" si="4"/>
        <v/>
      </c>
      <c r="O21" t="str">
        <f t="shared" si="5"/>
        <v/>
      </c>
      <c r="Q21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1" s="17" t="str">
        <f t="shared" ca="1" si="7"/>
        <v>_x000D_						{ chinese: `奔`, pinyin: `bēn` },_x000D_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1" s="18" t="s">
        <v>209</v>
      </c>
      <c r="T21" s="15" t="s">
        <v>210</v>
      </c>
      <c r="U21" t="str">
        <f t="shared" si="8"/>
        <v/>
      </c>
      <c r="W21" t="str">
        <f t="shared" si="9"/>
        <v/>
      </c>
    </row>
    <row r="22" spans="1:23" ht="15.6" x14ac:dyDescent="0.15">
      <c r="A22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" s="17" t="str">
        <f t="shared" ca="1" si="1"/>
        <v>_x000D_						{ chinese: `月`, pinyin: `yuè` },_x000D_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2" s="18" t="s">
        <v>211</v>
      </c>
      <c r="D22" s="18" t="s">
        <v>192</v>
      </c>
      <c r="I22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" s="17" t="str">
        <f t="shared" ca="1" si="3"/>
        <v>_x000D_						{ chinese: `眼睛`, pinyin: `yǎnjīnɡ` },_x000D_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2" t="s">
        <v>212</v>
      </c>
      <c r="L22" s="15" t="s">
        <v>213</v>
      </c>
      <c r="M22" t="str">
        <f t="shared" si="4"/>
        <v/>
      </c>
      <c r="O22" t="str">
        <f t="shared" si="5"/>
        <v/>
      </c>
      <c r="Q22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2" s="17" t="str">
        <f t="shared" ca="1" si="7"/>
        <v>_x000D_						{ chinese: `洋`, pinyin: `yánɡ` },_x000D_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2" s="18" t="s">
        <v>214</v>
      </c>
      <c r="T22" s="15" t="s">
        <v>215</v>
      </c>
      <c r="U22" t="str">
        <f t="shared" si="8"/>
        <v/>
      </c>
      <c r="W22" t="str">
        <f t="shared" si="9"/>
        <v/>
      </c>
    </row>
    <row r="23" spans="1:23" ht="15.6" x14ac:dyDescent="0.15">
      <c r="A23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3" s="17" t="str">
        <f t="shared" ca="1" si="1"/>
        <v>_x000D_						{ chinese: `水`, pinyin: `shuǐ` },_x000D_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3" s="18" t="s">
        <v>216</v>
      </c>
      <c r="D23" s="18" t="s">
        <v>217</v>
      </c>
      <c r="I23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" s="17" t="str">
        <f t="shared" ca="1" si="3"/>
        <v>_x000D_						{ chinese: `保护`, pinyin: `bǎohù` },_x000D_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3" t="s">
        <v>218</v>
      </c>
      <c r="L23" s="15" t="s">
        <v>219</v>
      </c>
      <c r="M23" t="str">
        <f t="shared" si="4"/>
        <v/>
      </c>
      <c r="O23" t="str">
        <f t="shared" si="5"/>
        <v/>
      </c>
      <c r="Q23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3" s="17" t="str">
        <f t="shared" ca="1" si="7"/>
        <v>_x000D_						{ chinese: `坏`, pinyin: `huài` },_x000D_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3" s="18" t="s">
        <v>220</v>
      </c>
      <c r="T23" s="15" t="s">
        <v>221</v>
      </c>
      <c r="U23" t="str">
        <f t="shared" si="8"/>
        <v/>
      </c>
      <c r="W23" t="str">
        <f t="shared" si="9"/>
        <v/>
      </c>
    </row>
    <row r="24" spans="1:23" ht="15.6" x14ac:dyDescent="0.15">
      <c r="A24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4" s="17" t="str">
        <f t="shared" ca="1" si="1"/>
        <v>_x000D_						{ chinese: `火`, pinyin: `huǒ` },_x000D_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4" s="18" t="s">
        <v>222</v>
      </c>
      <c r="D24" s="18" t="s">
        <v>223</v>
      </c>
      <c r="I24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" s="17" t="str">
        <f t="shared" ca="1" si="3"/>
        <v>_x000D_						{ chinese: `害`, pinyin: `hài` },_x000D_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4" t="s">
        <v>224</v>
      </c>
      <c r="L24" s="15" t="s">
        <v>225</v>
      </c>
      <c r="M24" t="str">
        <f t="shared" si="4"/>
        <v/>
      </c>
      <c r="O24" t="str">
        <f t="shared" si="5"/>
        <v/>
      </c>
      <c r="Q24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4" s="17" t="str">
        <f t="shared" ca="1" si="7"/>
        <v>_x000D_						{ chinese: `淹没`, pinyin: `yānmò` },_x000D_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4" s="18" t="s">
        <v>226</v>
      </c>
      <c r="T24" s="15" t="s">
        <v>227</v>
      </c>
      <c r="U24" t="str">
        <f t="shared" si="8"/>
        <v/>
      </c>
      <c r="W24" t="str">
        <f t="shared" si="9"/>
        <v/>
      </c>
    </row>
    <row r="25" spans="1:23" ht="15.6" x14ac:dyDescent="0.15">
      <c r="A25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5" s="17" t="str">
        <f t="shared" ca="1" si="1"/>
        <v>_x000D_						{ chinese: `山`, pinyin: `shān` },_x000D_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5" s="18" t="s">
        <v>228</v>
      </c>
      <c r="D25" s="18" t="s">
        <v>229</v>
      </c>
      <c r="I25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" s="17" t="str">
        <f t="shared" ca="1" si="3"/>
        <v>_x000D_						{ chinese: `事情`, pinyin: `shìqinɡ` },_x000D_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5" t="s">
        <v>230</v>
      </c>
      <c r="L25" s="15" t="s">
        <v>231</v>
      </c>
      <c r="M25" t="str">
        <f t="shared" si="4"/>
        <v/>
      </c>
      <c r="O25" t="str">
        <f t="shared" si="5"/>
        <v/>
      </c>
      <c r="Q25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5" s="17" t="str">
        <f t="shared" ca="1" si="7"/>
        <v>_x000D_						{ chinese: `冲毁`, pinyin: `chōnɡhuǐ` },_x000D_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5" s="18" t="s">
        <v>232</v>
      </c>
      <c r="T25" s="15" t="s">
        <v>233</v>
      </c>
      <c r="U25" t="str">
        <f t="shared" si="8"/>
        <v/>
      </c>
      <c r="W25" t="str">
        <f t="shared" si="9"/>
        <v/>
      </c>
    </row>
    <row r="26" spans="1:23" ht="15.6" x14ac:dyDescent="0.15">
      <c r="A26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6" s="17" t="str">
        <f t="shared" ca="1" si="1"/>
        <v>_x000D_						{ chinese: `石`, pinyin: `shí` },_x000D_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6" s="18" t="s">
        <v>234</v>
      </c>
      <c r="D26" s="18" t="s">
        <v>235</v>
      </c>
      <c r="I26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" s="17" t="str">
        <f t="shared" ca="1" si="3"/>
        <v>_x000D_						{ chinese: `请`, pinyin: `qǐnɡ` },_x000D_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6" t="s">
        <v>236</v>
      </c>
      <c r="L26" s="15" t="s">
        <v>237</v>
      </c>
      <c r="M26" t="str">
        <f t="shared" si="4"/>
        <v/>
      </c>
      <c r="O26" t="str">
        <f t="shared" si="5"/>
        <v/>
      </c>
      <c r="Q26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6" s="17" t="str">
        <f t="shared" ca="1" si="7"/>
        <v>_x000D_						{ chinese: `屋`, pinyin: `wū` },_x000D_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6" s="18" t="s">
        <v>238</v>
      </c>
      <c r="T26" s="15" t="s">
        <v>239</v>
      </c>
      <c r="U26" t="str">
        <f t="shared" si="8"/>
        <v/>
      </c>
      <c r="W26" t="str">
        <f t="shared" si="9"/>
        <v/>
      </c>
    </row>
    <row r="27" spans="1:23" ht="15.6" x14ac:dyDescent="0.15">
      <c r="A27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7" s="17" t="str">
        <f t="shared" ca="1" si="1"/>
        <v>_x000D_						{ chinese: `田`, pinyin: `tián` },_x000D_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7" s="18" t="s">
        <v>240</v>
      </c>
      <c r="D27" s="18" t="s">
        <v>241</v>
      </c>
      <c r="I27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" s="17" t="str">
        <f t="shared" ca="1" si="3"/>
        <v>_x000D_						{ chinese: `让`, pinyin: `rànɡ` },_x000D_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7" t="s">
        <v>242</v>
      </c>
      <c r="L27" s="15" t="s">
        <v>243</v>
      </c>
      <c r="M27" t="str">
        <f t="shared" si="4"/>
        <v/>
      </c>
      <c r="O27" t="str">
        <f t="shared" si="5"/>
        <v/>
      </c>
      <c r="Q27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7" s="17" t="str">
        <f t="shared" ca="1" si="7"/>
        <v>_x000D_						{ chinese: `灾`, pinyin: `zāi` },_x000D_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7" s="18" t="s">
        <v>244</v>
      </c>
      <c r="T27" s="15" t="s">
        <v>245</v>
      </c>
      <c r="U27" t="str">
        <f t="shared" si="8"/>
        <v/>
      </c>
      <c r="W27" t="str">
        <f t="shared" si="9"/>
        <v/>
      </c>
    </row>
    <row r="28" spans="1:23" ht="15.6" x14ac:dyDescent="0.15">
      <c r="A28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8" s="17" t="str">
        <f t="shared" ca="1" si="1"/>
        <v>_x000D_						{ chinese: `禾`, pinyin: `hé` },_x000D_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8" s="18" t="s">
        <v>246</v>
      </c>
      <c r="D28" s="18" t="s">
        <v>247</v>
      </c>
      <c r="I28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" s="17" t="str">
        <f t="shared" ca="1" si="3"/>
        <v>_x000D_						{ chinese: `病`, pinyin: `bìnɡ` },_x000D_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8" t="s">
        <v>248</v>
      </c>
      <c r="L28" s="15" t="s">
        <v>249</v>
      </c>
      <c r="M28" t="str">
        <f t="shared" si="4"/>
        <v/>
      </c>
      <c r="O28" t="str">
        <f t="shared" si="5"/>
        <v/>
      </c>
      <c r="Q28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8" s="17" t="str">
        <f t="shared" ca="1" si="7"/>
        <v>_x000D_						{ chinese: `猜`, pinyin: `cāi` },_x000D_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8" s="18" t="s">
        <v>250</v>
      </c>
      <c r="T28" s="15" t="s">
        <v>251</v>
      </c>
      <c r="U28" t="str">
        <f t="shared" si="8"/>
        <v/>
      </c>
      <c r="W28" t="str">
        <f t="shared" si="9"/>
        <v/>
      </c>
    </row>
    <row r="29" spans="1:23" ht="15.6" x14ac:dyDescent="0.15">
      <c r="A29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9" s="17" t="str">
        <f t="shared" ca="1" si="1"/>
        <v>_x000D_						{ chinese: `对`, pinyin: `duì` },_x000D_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29" s="18" t="s">
        <v>252</v>
      </c>
      <c r="D29" s="18" t="s">
        <v>253</v>
      </c>
      <c r="I29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" s="17" t="str">
        <f t="shared" ca="1" si="3"/>
        <v>_x000D_						{ chinese: `相遇`, pinyin: `xiānɡyù` },_x000D_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29" t="s">
        <v>254</v>
      </c>
      <c r="L29" s="15" t="s">
        <v>255</v>
      </c>
      <c r="M29" t="str">
        <f t="shared" si="4"/>
        <v/>
      </c>
      <c r="O29" t="str">
        <f t="shared" si="5"/>
        <v/>
      </c>
      <c r="Q29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29" s="17" t="str">
        <f t="shared" ca="1" si="7"/>
        <v>_x000D_						{ chinese: `植`, pinyin: `zhí` },_x000D_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29" s="18" t="s">
        <v>256</v>
      </c>
      <c r="T29" s="15" t="s">
        <v>257</v>
      </c>
      <c r="U29" t="str">
        <f t="shared" si="8"/>
        <v/>
      </c>
      <c r="W29" t="str">
        <f t="shared" si="9"/>
        <v/>
      </c>
    </row>
    <row r="30" spans="1:23" ht="15.6" x14ac:dyDescent="0.15">
      <c r="A30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0" s="17" t="str">
        <f t="shared" ca="1" si="1"/>
        <v>_x000D_						{ chinese: `云`, pinyin: `yún` },_x000D_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30" s="18" t="s">
        <v>258</v>
      </c>
      <c r="D30" s="18" t="s">
        <v>259</v>
      </c>
      <c r="I30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" s="17" t="str">
        <f t="shared" ca="1" si="3"/>
        <v>_x000D_						{ chinese: `喜欢`, pinyin: `xǐhuɑn` },_x000D_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0" t="s">
        <v>260</v>
      </c>
      <c r="L30" s="15" t="s">
        <v>261</v>
      </c>
      <c r="M30" t="str">
        <f t="shared" si="4"/>
        <v/>
      </c>
      <c r="O30" t="str">
        <f t="shared" si="5"/>
        <v/>
      </c>
      <c r="Q30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0" s="17" t="str">
        <f t="shared" ca="1" si="7"/>
        <v>_x000D_						{ chinese: `如`, pinyin: `rú` },_x000D_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0" s="18" t="s">
        <v>262</v>
      </c>
      <c r="T30" s="15" t="s">
        <v>263</v>
      </c>
      <c r="U30" t="str">
        <f t="shared" si="8"/>
        <v/>
      </c>
      <c r="W30" t="str">
        <f t="shared" si="9"/>
        <v/>
      </c>
    </row>
    <row r="31" spans="1:23" ht="15.6" x14ac:dyDescent="0.15">
      <c r="A31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1" s="17" t="str">
        <f t="shared" ca="1" si="1"/>
        <v>_x000D_						{ chinese: `雨`, pinyin: `yǔ` },_x000D_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31" s="18" t="s">
        <v>264</v>
      </c>
      <c r="D31" s="18" t="s">
        <v>265</v>
      </c>
      <c r="I31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" s="17" t="str">
        <f t="shared" ca="1" si="3"/>
        <v>_x000D_						{ chinese: `怕`, pinyin: `pà` },_x000D_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1" t="s">
        <v>266</v>
      </c>
      <c r="L31" s="15" t="s">
        <v>267</v>
      </c>
      <c r="M31" t="str">
        <f t="shared" si="4"/>
        <v/>
      </c>
      <c r="O31" t="str">
        <f t="shared" si="5"/>
        <v/>
      </c>
      <c r="Q31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1" s="17" t="str">
        <f t="shared" ca="1" si="7"/>
        <v>_x000D_						{ chinese: `为`, pinyin: `wéi` },_x000D_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1" s="18" t="s">
        <v>268</v>
      </c>
      <c r="T31" s="15" t="s">
        <v>269</v>
      </c>
      <c r="U31" t="str">
        <f t="shared" si="8"/>
        <v/>
      </c>
      <c r="W31" t="str">
        <f t="shared" si="9"/>
        <v/>
      </c>
    </row>
    <row r="32" spans="1:23" ht="15.6" x14ac:dyDescent="0.15">
      <c r="A32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2" s="17" t="str">
        <f t="shared" ca="1" si="1"/>
        <v>_x000D_						{ chinese: `风`, pinyin: `fēnɡ` },_x000D_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32" s="18" t="s">
        <v>270</v>
      </c>
      <c r="D32" s="18" t="s">
        <v>271</v>
      </c>
      <c r="I32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" s="17" t="str">
        <f t="shared" ca="1" si="3"/>
        <v>_x000D_						{ chinese: `言`, pinyin: `yán` },_x000D_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2" t="s">
        <v>272</v>
      </c>
      <c r="L32" s="15" t="s">
        <v>273</v>
      </c>
      <c r="M32" t="str">
        <f t="shared" si="4"/>
        <v/>
      </c>
      <c r="O32" t="str">
        <f t="shared" si="5"/>
        <v/>
      </c>
      <c r="Q32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2" s="17" t="str">
        <f t="shared" ca="1" si="7"/>
        <v>_x000D_						{ chinese: `旅`, pinyin: `lǚ` },_x000D_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2" s="18" t="s">
        <v>274</v>
      </c>
      <c r="T32" s="15" t="s">
        <v>275</v>
      </c>
      <c r="U32" t="str">
        <f t="shared" si="8"/>
        <v/>
      </c>
      <c r="W32" t="str">
        <f t="shared" si="9"/>
        <v/>
      </c>
    </row>
    <row r="33" spans="1:23" ht="15.6" x14ac:dyDescent="0.15">
      <c r="A33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3" s="17" t="str">
        <f t="shared" ca="1" si="1"/>
        <v>_x000D_						{ chinese: `花`, pinyin: `huā` },_x000D_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33" s="18" t="s">
        <v>276</v>
      </c>
      <c r="D33" s="18" t="s">
        <v>277</v>
      </c>
      <c r="I33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" s="17" t="str">
        <f t="shared" ca="1" si="3"/>
        <v>_x000D_						{ chinese: `互`, pinyin: `hù` },_x000D_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3" t="s">
        <v>278</v>
      </c>
      <c r="L33" s="15" t="s">
        <v>279</v>
      </c>
      <c r="M33" t="str">
        <f t="shared" si="4"/>
        <v/>
      </c>
      <c r="O33" t="str">
        <f t="shared" si="5"/>
        <v/>
      </c>
      <c r="Q33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3" s="17" t="str">
        <f t="shared" ca="1" si="7"/>
        <v>_x000D_						{ chinese: `备`, pinyin: `bèi` },_x000D_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3" s="18" t="s">
        <v>280</v>
      </c>
      <c r="T33" s="15" t="s">
        <v>281</v>
      </c>
      <c r="U33" t="str">
        <f t="shared" si="8"/>
        <v/>
      </c>
      <c r="W33" t="str">
        <f t="shared" si="9"/>
        <v/>
      </c>
    </row>
    <row r="34" spans="1:23" ht="15.6" x14ac:dyDescent="0.15">
      <c r="A34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4" s="17" t="str">
        <f t="shared" ca="1" si="1"/>
        <v>_x000D_						{ chinese: `鸟`, pinyin: `niǎo` },_x000D_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34" s="18" t="s">
        <v>282</v>
      </c>
      <c r="D34" s="18" t="s">
        <v>283</v>
      </c>
      <c r="I34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" s="17" t="str">
        <f t="shared" ca="1" si="3"/>
        <v>_x000D_						{ chinese: `令`, pinyin: `lìnɡ` },_x000D_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4" t="s">
        <v>284</v>
      </c>
      <c r="L34" s="15" t="s">
        <v>285</v>
      </c>
      <c r="M34" t="str">
        <f t="shared" si="4"/>
        <v/>
      </c>
      <c r="O34" t="str">
        <f t="shared" si="5"/>
        <v/>
      </c>
      <c r="Q34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4" s="17" t="str">
        <f t="shared" ca="1" si="7"/>
        <v>_x000D_						{ chinese: `纷`, pinyin: `fēn` },_x000D_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4" s="18" t="s">
        <v>286</v>
      </c>
      <c r="T34" s="15" t="s">
        <v>287</v>
      </c>
      <c r="U34" t="str">
        <f t="shared" si="8"/>
        <v/>
      </c>
      <c r="W34" t="str">
        <f t="shared" si="9"/>
        <v/>
      </c>
    </row>
    <row r="35" spans="1:23" ht="15.6" x14ac:dyDescent="0.15">
      <c r="A35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5" s="17" t="str">
        <f t="shared" ca="1" si="1"/>
        <v>_x000D_						{ chinese: `虫`, pinyin: `chónɡ` },_x000D_						{ chinese: `六`, pinyin: `liù` },_x000D_						{ chinese: `七`, pinyin: `qī` },_x000D_						{ chinese: `八`, pinyin: `bā` },_x000D_						{ chinese: `九`, pinyin: `jiǔ` },_x000D_						{ chinese: `十`, pinyin: `shí` },</v>
      </c>
      <c r="C35" s="18" t="s">
        <v>288</v>
      </c>
      <c r="D35" s="18" t="s">
        <v>289</v>
      </c>
      <c r="I35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" s="17" t="str">
        <f t="shared" ca="1" si="3"/>
        <v>_x000D_						{ chinese: `动`, pinyin: `dònɡ` },_x000D_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5" t="s">
        <v>290</v>
      </c>
      <c r="L35" s="15" t="s">
        <v>291</v>
      </c>
      <c r="M35" t="str">
        <f t="shared" si="4"/>
        <v/>
      </c>
      <c r="O35" t="str">
        <f t="shared" si="5"/>
        <v/>
      </c>
      <c r="Q35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5" s="17" t="str">
        <f t="shared" ca="1" si="7"/>
        <v>_x000D_						{ chinese: `刺`, pinyin: `cì` },_x000D_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5" s="18" t="s">
        <v>292</v>
      </c>
      <c r="T35" s="15" t="s">
        <v>293</v>
      </c>
      <c r="U35" t="str">
        <f t="shared" si="8"/>
        <v/>
      </c>
      <c r="W35" t="str">
        <f t="shared" si="9"/>
        <v/>
      </c>
    </row>
    <row r="36" spans="1:23" ht="15.6" x14ac:dyDescent="0.15">
      <c r="A36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6" s="17" t="str">
        <f t="shared" ca="1" si="1"/>
        <v>_x000D_						{ chinese: `六`, pinyin: `liù` },_x000D_						{ chinese: `七`, pinyin: `qī` },_x000D_						{ chinese: `八`, pinyin: `bā` },_x000D_						{ chinese: `九`, pinyin: `jiǔ` },_x000D_						{ chinese: `十`, pinyin: `shí` },</v>
      </c>
      <c r="C36" s="18" t="s">
        <v>294</v>
      </c>
      <c r="D36" s="18" t="s">
        <v>295</v>
      </c>
      <c r="I36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" s="17" t="str">
        <f t="shared" ca="1" si="3"/>
        <v>_x000D_						{ chinese: `万`, pinyin: `wàn` },_x000D_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6" t="s">
        <v>296</v>
      </c>
      <c r="L36" s="15" t="s">
        <v>297</v>
      </c>
      <c r="M36" t="str">
        <f t="shared" si="4"/>
        <v/>
      </c>
      <c r="O36" t="str">
        <f t="shared" si="5"/>
        <v/>
      </c>
      <c r="Q36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6" s="17" t="str">
        <f t="shared" ca="1" si="7"/>
        <v>_x000D_						{ chinese: `底`, pinyin: `dǐ` },_x000D_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6" s="18" t="s">
        <v>298</v>
      </c>
      <c r="T36" s="15" t="s">
        <v>299</v>
      </c>
      <c r="U36" t="str">
        <f t="shared" si="8"/>
        <v/>
      </c>
      <c r="W36" t="str">
        <f t="shared" si="9"/>
        <v/>
      </c>
    </row>
    <row r="37" spans="1:23" ht="15.6" x14ac:dyDescent="0.15">
      <c r="A37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7" s="17" t="str">
        <f t="shared" ca="1" si="1"/>
        <v>_x000D_						{ chinese: `七`, pinyin: `qī` },_x000D_						{ chinese: `八`, pinyin: `bā` },_x000D_						{ chinese: `九`, pinyin: `jiǔ` },_x000D_						{ chinese: `十`, pinyin: `shí` },</v>
      </c>
      <c r="C37" s="18" t="s">
        <v>300</v>
      </c>
      <c r="D37" s="18" t="s">
        <v>301</v>
      </c>
      <c r="I37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" s="17" t="str">
        <f t="shared" ca="1" si="3"/>
        <v>_x000D_						{ chinese: `纯净`, pinyin: `chúnjìnɡ` },_x000D_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7" t="s">
        <v>302</v>
      </c>
      <c r="L37" s="15" t="s">
        <v>303</v>
      </c>
      <c r="M37" t="str">
        <f t="shared" si="4"/>
        <v/>
      </c>
      <c r="O37" t="str">
        <f t="shared" si="5"/>
        <v/>
      </c>
      <c r="Q37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7" s="17" t="str">
        <f t="shared" ca="1" si="7"/>
        <v>_x000D_						{ chinese: `啪`, pinyin: `pā` },_x000D_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7" s="18" t="s">
        <v>304</v>
      </c>
      <c r="T37" s="15" t="s">
        <v>305</v>
      </c>
      <c r="U37" t="str">
        <f t="shared" si="8"/>
        <v/>
      </c>
      <c r="W37" t="str">
        <f t="shared" si="9"/>
        <v/>
      </c>
    </row>
    <row r="38" spans="1:23" ht="15.6" x14ac:dyDescent="0.15">
      <c r="A38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8" s="17" t="str">
        <f t="shared" ca="1" si="1"/>
        <v>_x000D_						{ chinese: `八`, pinyin: `bā` },_x000D_						{ chinese: `九`, pinyin: `jiǔ` },_x000D_						{ chinese: `十`, pinyin: `shí` },</v>
      </c>
      <c r="C38" s="18" t="s">
        <v>306</v>
      </c>
      <c r="D38" s="18" t="s">
        <v>307</v>
      </c>
      <c r="I38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" s="17" t="str">
        <f t="shared" ca="1" si="3"/>
        <v>_x000D_						{ chinese: `阴`, pinyin: `yīn` },_x000D_						{ chinese: `雷电`, pinyin: `léidiàn` },_x000D_						{ chinese: `阵`, pinyin: `zhèn` },_x000D_						{ chinese: `冰冻`, pinyin: `bīnɡdònɡ` },_x000D_						{ chinese: `夹`, pinyin: `jiá` },</v>
      </c>
      <c r="K38" t="s">
        <v>308</v>
      </c>
      <c r="L38" s="15" t="s">
        <v>309</v>
      </c>
      <c r="M38" t="str">
        <f t="shared" si="4"/>
        <v/>
      </c>
      <c r="O38" t="str">
        <f t="shared" si="5"/>
        <v/>
      </c>
      <c r="Q38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8" s="17" t="str">
        <f t="shared" ca="1" si="7"/>
        <v>_x000D_						{ chinese: `炸`, pinyin: `zhà` },_x000D_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8" s="18" t="s">
        <v>310</v>
      </c>
      <c r="T38" s="15" t="s">
        <v>311</v>
      </c>
      <c r="U38" t="str">
        <f t="shared" si="8"/>
        <v/>
      </c>
      <c r="W38" t="str">
        <f t="shared" si="9"/>
        <v/>
      </c>
    </row>
    <row r="39" spans="1:23" ht="15.6" x14ac:dyDescent="0.15">
      <c r="A39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39" s="17" t="str">
        <f t="shared" ca="1" si="1"/>
        <v>_x000D_						{ chinese: `九`, pinyin: `jiǔ` },_x000D_						{ chinese: `十`, pinyin: `shí` },</v>
      </c>
      <c r="C39" s="18" t="s">
        <v>312</v>
      </c>
      <c r="D39" s="18" t="s">
        <v>313</v>
      </c>
      <c r="I39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" s="17" t="str">
        <f t="shared" ca="1" si="3"/>
        <v>_x000D_						{ chinese: `雷电`, pinyin: `léidiàn` },_x000D_						{ chinese: `阵`, pinyin: `zhèn` },_x000D_						{ chinese: `冰冻`, pinyin: `bīnɡdònɡ` },_x000D_						{ chinese: `夹`, pinyin: `jiá` },</v>
      </c>
      <c r="K39" t="s">
        <v>314</v>
      </c>
      <c r="L39" s="15" t="s">
        <v>315</v>
      </c>
      <c r="M39" t="str">
        <f t="shared" si="4"/>
        <v/>
      </c>
      <c r="O39" t="str">
        <f t="shared" si="5"/>
        <v/>
      </c>
      <c r="Q39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39" s="17" t="str">
        <f t="shared" ca="1" si="7"/>
        <v>_x000D_						{ chinese: `离`, pinyin: `lí` },_x000D_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39" s="18" t="s">
        <v>316</v>
      </c>
      <c r="T39" s="15" t="s">
        <v>317</v>
      </c>
      <c r="U39" t="str">
        <f t="shared" si="8"/>
        <v/>
      </c>
      <c r="W39" t="str">
        <f t="shared" si="9"/>
        <v/>
      </c>
    </row>
    <row r="40" spans="1:23" ht="15.6" x14ac:dyDescent="0.15">
      <c r="A40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0" s="17" t="str">
        <f t="shared" ca="1" si="1"/>
        <v>_x000D_						{ chinese: `十`, pinyin: `shí` },</v>
      </c>
      <c r="C40" s="18" t="s">
        <v>318</v>
      </c>
      <c r="D40" s="18" t="s">
        <v>235</v>
      </c>
      <c r="I40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" s="17" t="str">
        <f t="shared" ca="1" si="3"/>
        <v>_x000D_						{ chinese: `阵`, pinyin: `zhèn` },_x000D_						{ chinese: `冰冻`, pinyin: `bīnɡdònɡ` },_x000D_						{ chinese: `夹`, pinyin: `jiá` },</v>
      </c>
      <c r="K40" t="s">
        <v>319</v>
      </c>
      <c r="L40" s="15" t="s">
        <v>320</v>
      </c>
      <c r="M40" t="str">
        <f t="shared" si="4"/>
        <v/>
      </c>
      <c r="O40" t="str">
        <f t="shared" si="5"/>
        <v/>
      </c>
      <c r="Q40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0" s="17" t="str">
        <f t="shared" ca="1" si="7"/>
        <v>_x000D_						{ chinese: `识`, pinyin: `shí` },_x000D_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40" s="18" t="s">
        <v>321</v>
      </c>
      <c r="T40" s="15" t="s">
        <v>235</v>
      </c>
      <c r="U40" t="str">
        <f t="shared" si="8"/>
        <v/>
      </c>
      <c r="W40" t="str">
        <f t="shared" si="9"/>
        <v/>
      </c>
    </row>
    <row r="41" spans="1:23" ht="15.6" x14ac:dyDescent="0.15">
      <c r="A41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1" s="17" t="str">
        <f t="shared" ca="1" si="1"/>
        <v/>
      </c>
      <c r="C41" s="19"/>
      <c r="I41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" s="17" t="str">
        <f t="shared" ca="1" si="3"/>
        <v>_x000D_						{ chinese: `冰冻`, pinyin: `bīnɡdònɡ` },_x000D_						{ chinese: `夹`, pinyin: `jiá` },</v>
      </c>
      <c r="K41" t="s">
        <v>322</v>
      </c>
      <c r="L41" s="15" t="s">
        <v>323</v>
      </c>
      <c r="M41" t="str">
        <f t="shared" si="4"/>
        <v/>
      </c>
      <c r="O41" t="str">
        <f t="shared" si="5"/>
        <v/>
      </c>
      <c r="Q41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1" s="17" t="str">
        <f t="shared" ca="1" si="7"/>
        <v>_x000D_						{ chinese: `粗`, pinyin: `cū` },_x000D_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41" s="18" t="s">
        <v>324</v>
      </c>
      <c r="T41" s="15" t="s">
        <v>325</v>
      </c>
      <c r="U41" t="str">
        <f t="shared" si="8"/>
        <v/>
      </c>
      <c r="W41" t="str">
        <f t="shared" si="9"/>
        <v/>
      </c>
    </row>
    <row r="42" spans="1:23" ht="15.6" x14ac:dyDescent="0.15">
      <c r="A42" s="16" t="str">
        <f t="shared" ca="1" si="0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2" s="17" t="str">
        <f t="shared" ca="1" si="1"/>
        <v>_x000D_				{_x000D_					names: { en: `Unit 2`, zh_cn: `第二单元`, zh_tw: `第二单元` },_x000D_					words: [_x000D_						{ chinese: `爸`, pinyin: `bà` },_x000D_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},_x000D_					],_x000D_				},</v>
      </c>
      <c r="C42" s="18" t="s">
        <v>326</v>
      </c>
      <c r="D42" s="18" t="s">
        <v>327</v>
      </c>
      <c r="E42" t="s">
        <v>328</v>
      </c>
      <c r="F42" t="s">
        <v>329</v>
      </c>
      <c r="G42" t="str">
        <f>F42</f>
        <v>第二单元</v>
      </c>
      <c r="I42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" s="17" t="str">
        <f t="shared" ca="1" si="3"/>
        <v>_x000D_						{ chinese: `夹`, pinyin: `jiá` },</v>
      </c>
      <c r="K42" t="s">
        <v>330</v>
      </c>
      <c r="L42" s="15" t="s">
        <v>331</v>
      </c>
      <c r="M42" t="str">
        <f t="shared" si="4"/>
        <v/>
      </c>
      <c r="O42" t="str">
        <f t="shared" si="5"/>
        <v/>
      </c>
      <c r="Q42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2" s="17" t="str">
        <f t="shared" ca="1" si="7"/>
        <v>_x000D_						{ chinese: `得`, pinyin: `dé` },_x000D_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42" s="18" t="s">
        <v>332</v>
      </c>
      <c r="T42" s="15" t="s">
        <v>333</v>
      </c>
      <c r="U42" t="str">
        <f t="shared" si="8"/>
        <v/>
      </c>
      <c r="W42" t="str">
        <f t="shared" si="9"/>
        <v/>
      </c>
    </row>
    <row r="43" spans="1:23" ht="15.6" x14ac:dyDescent="0.15">
      <c r="A43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3" s="17" t="str">
        <f t="shared" ca="1" si="1"/>
        <v>_x000D_						{ chinese: `妈`, pinyin: `mā` },_x000D_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43" s="18" t="s">
        <v>334</v>
      </c>
      <c r="D43" s="18" t="s">
        <v>335</v>
      </c>
      <c r="I43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" s="17" t="str">
        <f t="shared" ca="1" si="3"/>
        <v/>
      </c>
      <c r="M43" t="str">
        <f t="shared" si="4"/>
        <v/>
      </c>
      <c r="O43" t="str">
        <f t="shared" si="5"/>
        <v/>
      </c>
      <c r="Q43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3" s="17" t="str">
        <f t="shared" ca="1" si="7"/>
        <v>_x000D_						{ chinese: `套`, pinyin: `tào` },_x000D_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43" s="18" t="s">
        <v>336</v>
      </c>
      <c r="T43" s="15" t="s">
        <v>337</v>
      </c>
      <c r="U43" t="str">
        <f t="shared" si="8"/>
        <v/>
      </c>
      <c r="W43" t="str">
        <f t="shared" si="9"/>
        <v/>
      </c>
    </row>
    <row r="44" spans="1:23" ht="15.6" x14ac:dyDescent="0.15">
      <c r="A44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4" s="17" t="str">
        <f t="shared" ca="1" si="1"/>
        <v>_x000D_						{ chinese: `马`, pinyin: `mǎ` },_x000D_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44" s="18" t="s">
        <v>338</v>
      </c>
      <c r="D44" s="18" t="s">
        <v>339</v>
      </c>
      <c r="I44" s="16" t="str">
        <f t="shared" ca="1" si="2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" s="17" t="str">
        <f t="shared" ca="1" si="3"/>
        <v>_x000D_				{_x000D_					names: { en: `Literacy 2`, zh_cn: `识字表2`, zh_tw: `識字錶2` },_x000D_					words: [_x000D_						{ chinese: `吃`, pinyin: `chī` },_x000D_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},_x000D_					],_x000D_				},</v>
      </c>
      <c r="K44" t="s">
        <v>340</v>
      </c>
      <c r="L44" s="15" t="s">
        <v>341</v>
      </c>
      <c r="M44" t="str">
        <f t="shared" si="4"/>
        <v>Literacy 2</v>
      </c>
      <c r="N44" t="s">
        <v>342</v>
      </c>
      <c r="O44" t="str">
        <f t="shared" si="5"/>
        <v>識字錶2</v>
      </c>
      <c r="Q44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4" s="17" t="str">
        <f t="shared" ca="1" si="7"/>
        <v>_x000D_						{ chinese: `帽`, pinyin: `mào` },_x000D_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44" s="18" t="s">
        <v>343</v>
      </c>
      <c r="T44" s="15" t="s">
        <v>344</v>
      </c>
      <c r="U44" t="str">
        <f t="shared" si="8"/>
        <v/>
      </c>
      <c r="W44" t="str">
        <f t="shared" si="9"/>
        <v/>
      </c>
    </row>
    <row r="45" spans="1:23" ht="15.6" x14ac:dyDescent="0.15">
      <c r="A45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5" s="17" t="str">
        <f t="shared" ca="1" si="1"/>
        <v>_x000D_						{ chinese: `土`, pinyin: `tǔ` },_x000D_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45" s="18" t="s">
        <v>345</v>
      </c>
      <c r="D45" s="18" t="s">
        <v>346</v>
      </c>
      <c r="I45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" s="17" t="str">
        <f t="shared" ca="1" si="3"/>
        <v>_x000D_						{ chinese: `忘`, pinyin: `wànɡ` },_x000D_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5" t="s">
        <v>347</v>
      </c>
      <c r="L45" s="15" t="s">
        <v>348</v>
      </c>
      <c r="M45" t="str">
        <f t="shared" si="4"/>
        <v/>
      </c>
      <c r="O45" t="str">
        <f t="shared" si="5"/>
        <v/>
      </c>
      <c r="Q45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5" s="17" t="str">
        <f t="shared" ca="1" si="7"/>
        <v>_x000D_						{ chinese: `登`, pinyin: `dēnɡ` },_x000D_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45" s="18" t="s">
        <v>349</v>
      </c>
      <c r="T45" s="15" t="s">
        <v>350</v>
      </c>
      <c r="U45" t="str">
        <f t="shared" si="8"/>
        <v/>
      </c>
      <c r="W45" t="str">
        <f t="shared" si="9"/>
        <v/>
      </c>
    </row>
    <row r="46" spans="1:23" ht="15.6" x14ac:dyDescent="0.15">
      <c r="A46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6" s="17" t="str">
        <f t="shared" ca="1" si="1"/>
        <v>_x000D_						{ chinese: `不`, pinyin: `bù` },_x000D_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46" s="18" t="s">
        <v>351</v>
      </c>
      <c r="D46" s="18" t="s">
        <v>352</v>
      </c>
      <c r="I46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" s="17" t="str">
        <f t="shared" ca="1" si="3"/>
        <v>_x000D_						{ chinese: `井`, pinyin: `jǐnɡ` },_x000D_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6" t="s">
        <v>353</v>
      </c>
      <c r="L46" s="15" t="s">
        <v>354</v>
      </c>
      <c r="M46" t="str">
        <f t="shared" si="4"/>
        <v/>
      </c>
      <c r="O46" t="str">
        <f t="shared" si="5"/>
        <v/>
      </c>
      <c r="Q46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6" s="17" t="str">
        <f t="shared" ca="1" si="7"/>
        <v>_x000D_						{ chinese: `鞋`, pinyin: `xié` },_x000D_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46" s="18" t="s">
        <v>355</v>
      </c>
      <c r="T46" s="15" t="s">
        <v>356</v>
      </c>
      <c r="U46" t="str">
        <f t="shared" si="8"/>
        <v/>
      </c>
      <c r="W46" t="str">
        <f t="shared" si="9"/>
        <v/>
      </c>
    </row>
    <row r="47" spans="1:23" ht="15.6" x14ac:dyDescent="0.15">
      <c r="A47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7" s="17" t="str">
        <f t="shared" ca="1" si="1"/>
        <v>_x000D_						{ chinese: `画`, pinyin: `huà` },_x000D_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47" s="18" t="s">
        <v>357</v>
      </c>
      <c r="D47" s="18" t="s">
        <v>358</v>
      </c>
      <c r="I47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" s="17" t="str">
        <f t="shared" ca="1" si="3"/>
        <v>_x000D_						{ chinese: `村`, pinyin: `cūn` },_x000D_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7" t="s">
        <v>359</v>
      </c>
      <c r="L47" s="15" t="s">
        <v>360</v>
      </c>
      <c r="M47" t="str">
        <f t="shared" si="4"/>
        <v/>
      </c>
      <c r="O47" t="str">
        <f t="shared" si="5"/>
        <v/>
      </c>
      <c r="Q47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7" s="17" t="str">
        <f t="shared" ca="1" si="7"/>
        <v>_x000D_						{ chinese: `裤`, pinyin: `kù` },_x000D_						{ chinese: `图`, pinyin: `tú` },_x000D_						{ chinese: `壶`, pinyin: `hú` },_x000D_						{ chinese: `帐篷`, pinyin: `zhànɡpénɡ` },_x000D_						{ chinese: `指针`, pinyin: `zhǐzhēn` },</v>
      </c>
      <c r="S47" s="18" t="s">
        <v>361</v>
      </c>
      <c r="T47" s="15" t="s">
        <v>362</v>
      </c>
      <c r="U47" t="str">
        <f t="shared" si="8"/>
        <v/>
      </c>
      <c r="W47" t="str">
        <f t="shared" si="9"/>
        <v/>
      </c>
    </row>
    <row r="48" spans="1:23" ht="15.6" x14ac:dyDescent="0.15">
      <c r="A48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8" s="17" t="str">
        <f t="shared" ca="1" si="1"/>
        <v>_x000D_						{ chinese: `打`, pinyin: `dǎ` },_x000D_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48" s="18" t="s">
        <v>363</v>
      </c>
      <c r="D48" s="18" t="s">
        <v>364</v>
      </c>
      <c r="I48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" s="17" t="str">
        <f t="shared" ca="1" si="3"/>
        <v>_x000D_						{ chinese: `叫`, pinyin: `jiào` },_x000D_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8" t="s">
        <v>365</v>
      </c>
      <c r="L48" s="15" t="s">
        <v>366</v>
      </c>
      <c r="M48" t="str">
        <f t="shared" si="4"/>
        <v/>
      </c>
      <c r="O48" t="str">
        <f t="shared" si="5"/>
        <v/>
      </c>
      <c r="Q48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8" s="17" t="str">
        <f t="shared" ca="1" si="7"/>
        <v>_x000D_						{ chinese: `图`, pinyin: `tú` },_x000D_						{ chinese: `壶`, pinyin: `hú` },_x000D_						{ chinese: `帐篷`, pinyin: `zhànɡpénɡ` },_x000D_						{ chinese: `指针`, pinyin: `zhǐzhēn` },</v>
      </c>
      <c r="S48" s="18" t="s">
        <v>367</v>
      </c>
      <c r="T48" s="15" t="s">
        <v>368</v>
      </c>
      <c r="U48" t="str">
        <f t="shared" si="8"/>
        <v/>
      </c>
      <c r="W48" t="str">
        <f t="shared" si="9"/>
        <v/>
      </c>
    </row>
    <row r="49" spans="1:23" ht="15.6" x14ac:dyDescent="0.15">
      <c r="A49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49" s="17" t="str">
        <f t="shared" ca="1" si="1"/>
        <v>_x000D_						{ chinese: `棋`, pinyin: `qí` },_x000D_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49" s="18" t="s">
        <v>369</v>
      </c>
      <c r="D49" s="18" t="s">
        <v>370</v>
      </c>
      <c r="I49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" s="17" t="str">
        <f t="shared" ca="1" si="3"/>
        <v>_x000D_						{ chinese: `毛主席`, pinyin: `máozhǔxí` },_x000D_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49" t="s">
        <v>371</v>
      </c>
      <c r="L49" s="15" t="s">
        <v>372</v>
      </c>
      <c r="M49" t="str">
        <f t="shared" si="4"/>
        <v/>
      </c>
      <c r="O49" t="str">
        <f t="shared" si="5"/>
        <v/>
      </c>
      <c r="Q49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49" s="17" t="str">
        <f t="shared" ca="1" si="7"/>
        <v>_x000D_						{ chinese: `壶`, pinyin: `hú` },_x000D_						{ chinese: `帐篷`, pinyin: `zhànɡpénɡ` },_x000D_						{ chinese: `指针`, pinyin: `zhǐzhēn` },</v>
      </c>
      <c r="S49" s="18" t="s">
        <v>373</v>
      </c>
      <c r="T49" s="15" t="s">
        <v>374</v>
      </c>
      <c r="U49" t="str">
        <f t="shared" si="8"/>
        <v/>
      </c>
      <c r="W49" t="str">
        <f t="shared" si="9"/>
        <v/>
      </c>
    </row>
    <row r="50" spans="1:23" ht="15.6" x14ac:dyDescent="0.15">
      <c r="A50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0" s="17" t="str">
        <f t="shared" ca="1" si="1"/>
        <v>_x000D_						{ chinese: `鸡`, pinyin: `jī` },_x000D_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50" s="18" t="s">
        <v>375</v>
      </c>
      <c r="D50" s="18" t="s">
        <v>376</v>
      </c>
      <c r="I50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" s="17" t="str">
        <f t="shared" ca="1" si="3"/>
        <v>_x000D_						{ chinese: `乡亲`, pinyin: `xiānɡqīn` },_x000D_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0" t="s">
        <v>377</v>
      </c>
      <c r="L50" s="15" t="s">
        <v>378</v>
      </c>
      <c r="M50" t="str">
        <f t="shared" si="4"/>
        <v/>
      </c>
      <c r="O50" t="str">
        <f t="shared" si="5"/>
        <v/>
      </c>
      <c r="Q50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50" s="17" t="str">
        <f t="shared" ca="1" si="7"/>
        <v>_x000D_						{ chinese: `帐篷`, pinyin: `zhànɡpénɡ` },_x000D_						{ chinese: `指针`, pinyin: `zhǐzhēn` },</v>
      </c>
      <c r="S50" s="18" t="s">
        <v>379</v>
      </c>
      <c r="T50" s="15" t="s">
        <v>380</v>
      </c>
      <c r="U50" t="str">
        <f t="shared" si="8"/>
        <v/>
      </c>
      <c r="W50" t="str">
        <f t="shared" si="9"/>
        <v/>
      </c>
    </row>
    <row r="51" spans="1:23" ht="15.6" x14ac:dyDescent="0.15">
      <c r="A51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1" s="17" t="str">
        <f t="shared" ca="1" si="1"/>
        <v>_x000D_						{ chinese: `字`, pinyin: `zì` },_x000D_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51" s="18" t="s">
        <v>381</v>
      </c>
      <c r="D51" s="18" t="s">
        <v>382</v>
      </c>
      <c r="I51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" s="17" t="str">
        <f t="shared" ca="1" si="3"/>
        <v>_x000D_						{ chinese: `战士`, pinyin: `zhànshì` },_x000D_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1" t="s">
        <v>383</v>
      </c>
      <c r="L51" s="15" t="s">
        <v>384</v>
      </c>
      <c r="M51" t="str">
        <f t="shared" si="4"/>
        <v/>
      </c>
      <c r="O51" t="str">
        <f t="shared" si="5"/>
        <v/>
      </c>
      <c r="Q51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51" s="17" t="str">
        <f t="shared" ca="1" si="7"/>
        <v>_x000D_						{ chinese: `指针`, pinyin: `zhǐzhēn` },</v>
      </c>
      <c r="S51" s="18" t="s">
        <v>385</v>
      </c>
      <c r="T51" s="15" t="s">
        <v>386</v>
      </c>
      <c r="U51" t="str">
        <f t="shared" si="8"/>
        <v/>
      </c>
      <c r="W51" t="str">
        <f t="shared" si="9"/>
        <v/>
      </c>
    </row>
    <row r="52" spans="1:23" ht="15.6" x14ac:dyDescent="0.15">
      <c r="A52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2" s="17" t="str">
        <f t="shared" ca="1" si="1"/>
        <v>_x000D_						{ chinese: `词语`, pinyin: `cíyǔ` },_x000D_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52" s="18" t="s">
        <v>387</v>
      </c>
      <c r="D52" s="18" t="s">
        <v>388</v>
      </c>
      <c r="I52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2" s="17" t="str">
        <f t="shared" ca="1" si="3"/>
        <v>_x000D_						{ chinese: `面`, pinyin: `miàn` },_x000D_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2" t="s">
        <v>389</v>
      </c>
      <c r="L52" s="15" t="s">
        <v>390</v>
      </c>
      <c r="M52" t="str">
        <f t="shared" si="4"/>
        <v/>
      </c>
      <c r="O52" t="str">
        <f t="shared" si="5"/>
        <v/>
      </c>
      <c r="Q52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52" s="17" t="str">
        <f t="shared" ca="1" si="7"/>
        <v/>
      </c>
      <c r="U52" t="str">
        <f t="shared" si="8"/>
        <v xml:space="preserve"> </v>
      </c>
      <c r="V52" t="s">
        <v>391</v>
      </c>
      <c r="W52" t="str">
        <f t="shared" si="9"/>
        <v xml:space="preserve"> </v>
      </c>
    </row>
    <row r="53" spans="1:23" ht="15.6" x14ac:dyDescent="0.15">
      <c r="A53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3" s="17" t="str">
        <f t="shared" ca="1" si="1"/>
        <v>_x000D_						{ chinese: `句子`, pinyin: `jùzǐ` },_x000D_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53" s="18" t="s">
        <v>392</v>
      </c>
      <c r="D53" s="18" t="s">
        <v>393</v>
      </c>
      <c r="I53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3" s="17" t="str">
        <f t="shared" ca="1" si="3"/>
        <v>_x000D_						{ chinese: `想`, pinyin: `xiǎnɡ` },_x000D_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3" t="s">
        <v>394</v>
      </c>
      <c r="L53" s="15" t="s">
        <v>395</v>
      </c>
      <c r="M53" t="str">
        <f t="shared" si="4"/>
        <v/>
      </c>
      <c r="O53" t="str">
        <f t="shared" si="5"/>
        <v/>
      </c>
      <c r="Q53" s="16" t="str">
        <f t="shared" ca="1" si="6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</v>
      </c>
      <c r="R53" s="17" t="str">
        <f t="shared" ca="1" si="7"/>
        <v>_x000D_				{_x000D_					names: { en: `Literacy 2`, zh_cn: `识字表2`, zh_tw: `識字錶2` },_x000D_					words: [_x000D_						{ chinese: `帆`, pinyin: `fān` },_x000D_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},_x000D_					],_x000D_				},</v>
      </c>
      <c r="S53" s="18" t="s">
        <v>396</v>
      </c>
      <c r="T53" s="15" t="s">
        <v>397</v>
      </c>
      <c r="U53" t="str">
        <f t="shared" si="8"/>
        <v>Literacy 2</v>
      </c>
      <c r="V53" t="s">
        <v>342</v>
      </c>
      <c r="W53" t="str">
        <f t="shared" si="9"/>
        <v>識字錶2</v>
      </c>
    </row>
    <row r="54" spans="1:23" ht="15.6" x14ac:dyDescent="0.15">
      <c r="A54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4" s="17" t="str">
        <f t="shared" ca="1" si="1"/>
        <v>_x000D_						{ chinese: `桌`, pinyin: `zhuō` },_x000D_						{ chinese: `纸`, pinyin: `zhǐ` },_x000D_						{ chinese: `文`, pinyin: `wén` },_x000D_						{ chinese: `数学`, pinyin: `shùxué` },_x000D_						{ chinese: `音乐`, pinyin: `yīnyuè` },</v>
      </c>
      <c r="C54" s="18" t="s">
        <v>398</v>
      </c>
      <c r="D54" s="18" t="s">
        <v>399</v>
      </c>
      <c r="I54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4" s="17" t="str">
        <f t="shared" ca="1" si="3"/>
        <v>_x000D_						{ chinese: `告诉`, pinyin: `ɡàosù` },_x000D_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4" t="s">
        <v>400</v>
      </c>
      <c r="L54" s="15" t="s">
        <v>401</v>
      </c>
      <c r="M54" t="str">
        <f t="shared" si="4"/>
        <v/>
      </c>
      <c r="O54" t="str">
        <f t="shared" si="5"/>
        <v/>
      </c>
      <c r="Q54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54" s="17" t="str">
        <f t="shared" ca="1" si="7"/>
        <v>_x000D_						{ chinese: `艘`, pinyin: `sōu` },_x000D_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54" s="18" t="s">
        <v>402</v>
      </c>
      <c r="T54" s="15" t="s">
        <v>403</v>
      </c>
      <c r="U54" t="str">
        <f t="shared" si="8"/>
        <v/>
      </c>
      <c r="W54" t="str">
        <f t="shared" si="9"/>
        <v/>
      </c>
    </row>
    <row r="55" spans="1:23" ht="15.6" x14ac:dyDescent="0.15">
      <c r="A55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5" s="17" t="str">
        <f t="shared" ca="1" si="1"/>
        <v>_x000D_						{ chinese: `纸`, pinyin: `zhǐ` },_x000D_						{ chinese: `文`, pinyin: `wén` },_x000D_						{ chinese: `数学`, pinyin: `shùxué` },_x000D_						{ chinese: `音乐`, pinyin: `yīnyuè` },</v>
      </c>
      <c r="C55" s="18" t="s">
        <v>404</v>
      </c>
      <c r="D55" s="18" t="s">
        <v>405</v>
      </c>
      <c r="I55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5" s="17" t="str">
        <f t="shared" ca="1" si="3"/>
        <v>_x000D_						{ chinese: `就`, pinyin: `jiù` },_x000D_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5" t="s">
        <v>406</v>
      </c>
      <c r="L55" s="15" t="s">
        <v>407</v>
      </c>
      <c r="M55" t="str">
        <f t="shared" si="4"/>
        <v/>
      </c>
      <c r="O55" t="str">
        <f t="shared" si="5"/>
        <v/>
      </c>
      <c r="Q55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55" s="17" t="str">
        <f t="shared" ca="1" si="7"/>
        <v>_x000D_						{ chinese: `军舰`, pinyin: `jūnjiàn` },_x000D_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55" s="18" t="s">
        <v>408</v>
      </c>
      <c r="T55" s="15" t="s">
        <v>409</v>
      </c>
      <c r="U55" t="str">
        <f t="shared" si="8"/>
        <v/>
      </c>
      <c r="W55" t="str">
        <f t="shared" si="9"/>
        <v/>
      </c>
    </row>
    <row r="56" spans="1:23" ht="15.6" x14ac:dyDescent="0.15">
      <c r="A56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6" s="17" t="str">
        <f t="shared" ca="1" si="1"/>
        <v>_x000D_						{ chinese: `文`, pinyin: `wén` },_x000D_						{ chinese: `数学`, pinyin: `shùxué` },_x000D_						{ chinese: `音乐`, pinyin: `yīnyuè` },</v>
      </c>
      <c r="C56" s="18" t="s">
        <v>410</v>
      </c>
      <c r="D56" s="18" t="s">
        <v>411</v>
      </c>
      <c r="I56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6" s="17" t="str">
        <f t="shared" ca="1" si="3"/>
        <v>_x000D_						{ chinese: `京`, pinyin: `jīnɡ` },_x000D_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6" t="s">
        <v>412</v>
      </c>
      <c r="L56" s="15" t="s">
        <v>413</v>
      </c>
      <c r="M56" t="str">
        <f t="shared" si="4"/>
        <v/>
      </c>
      <c r="O56" t="str">
        <f t="shared" si="5"/>
        <v/>
      </c>
      <c r="Q56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56" s="17" t="str">
        <f t="shared" ca="1" si="7"/>
        <v>_x000D_						{ chinese: `稻`, pinyin: `dào` },_x000D_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56" s="18" t="s">
        <v>414</v>
      </c>
      <c r="T56" s="15" t="s">
        <v>415</v>
      </c>
      <c r="U56" t="str">
        <f t="shared" si="8"/>
        <v/>
      </c>
      <c r="W56" t="str">
        <f t="shared" si="9"/>
        <v/>
      </c>
    </row>
    <row r="57" spans="1:23" ht="15.6" x14ac:dyDescent="0.15">
      <c r="A57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7" s="17" t="str">
        <f t="shared" ca="1" si="1"/>
        <v>_x000D_						{ chinese: `数学`, pinyin: `shùxué` },_x000D_						{ chinese: `音乐`, pinyin: `yīnyuè` },</v>
      </c>
      <c r="C57" s="18" t="s">
        <v>27</v>
      </c>
      <c r="D57" s="18" t="s">
        <v>416</v>
      </c>
      <c r="I57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7" s="17" t="str">
        <f t="shared" ca="1" si="3"/>
        <v>_x000D_						{ chinese: `安`, pinyin: `ān` },_x000D_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7" t="s">
        <v>417</v>
      </c>
      <c r="L57" s="15" t="s">
        <v>418</v>
      </c>
      <c r="M57" t="str">
        <f t="shared" si="4"/>
        <v/>
      </c>
      <c r="O57" t="str">
        <f t="shared" si="5"/>
        <v/>
      </c>
      <c r="Q57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57" s="17" t="str">
        <f t="shared" ca="1" si="7"/>
        <v>_x000D_						{ chinese: `园`, pinyin: `yuán` },_x000D_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57" s="18" t="s">
        <v>419</v>
      </c>
      <c r="T57" s="15" t="s">
        <v>420</v>
      </c>
      <c r="U57" t="str">
        <f t="shared" si="8"/>
        <v/>
      </c>
      <c r="W57" t="str">
        <f t="shared" si="9"/>
        <v/>
      </c>
    </row>
    <row r="58" spans="1:23" ht="15.6" x14ac:dyDescent="0.15">
      <c r="A58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8" s="17" t="str">
        <f t="shared" ca="1" si="1"/>
        <v>_x000D_						{ chinese: `音乐`, pinyin: `yīnyuè` },</v>
      </c>
      <c r="C58" s="18" t="s">
        <v>421</v>
      </c>
      <c r="D58" s="18" t="s">
        <v>422</v>
      </c>
      <c r="I58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8" s="17" t="str">
        <f t="shared" ca="1" si="3"/>
        <v>_x000D_						{ chinese: `广`, pinyin: `ɡuǎnɡ` },_x000D_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8" t="s">
        <v>423</v>
      </c>
      <c r="L58" s="15" t="s">
        <v>424</v>
      </c>
      <c r="M58" t="str">
        <f t="shared" si="4"/>
        <v/>
      </c>
      <c r="O58" t="str">
        <f t="shared" si="5"/>
        <v/>
      </c>
      <c r="Q58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58" s="17" t="str">
        <f t="shared" ca="1" si="7"/>
        <v>_x000D_						{ chinese: `翠`, pinyin: `cuì` },_x000D_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58" s="18" t="s">
        <v>425</v>
      </c>
      <c r="T58" s="15" t="s">
        <v>426</v>
      </c>
      <c r="U58" t="str">
        <f t="shared" si="8"/>
        <v/>
      </c>
      <c r="W58" t="str">
        <f t="shared" si="9"/>
        <v/>
      </c>
    </row>
    <row r="59" spans="1:23" ht="15.6" x14ac:dyDescent="0.15">
      <c r="A59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59" s="17" t="str">
        <f t="shared" ca="1" si="1"/>
        <v/>
      </c>
      <c r="C59" s="19"/>
      <c r="D59" s="18"/>
      <c r="I59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9" s="17" t="str">
        <f t="shared" ca="1" si="3"/>
        <v>_x000D_						{ chinese: `非常`, pinyin: `fēichánɡ` },_x000D_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59" t="s">
        <v>427</v>
      </c>
      <c r="L59" s="15" t="s">
        <v>428</v>
      </c>
      <c r="M59" t="str">
        <f t="shared" si="4"/>
        <v/>
      </c>
      <c r="O59" t="str">
        <f t="shared" si="5"/>
        <v/>
      </c>
      <c r="Q59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59" s="17" t="str">
        <f t="shared" ca="1" si="7"/>
        <v>_x000D_						{ chinese: `队`, pinyin: `duì` },_x000D_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59" s="18" t="s">
        <v>429</v>
      </c>
      <c r="T59" s="15" t="s">
        <v>253</v>
      </c>
      <c r="U59" t="str">
        <f t="shared" si="8"/>
        <v/>
      </c>
      <c r="W59" t="str">
        <f t="shared" si="9"/>
        <v/>
      </c>
    </row>
    <row r="60" spans="1:23" ht="15.6" x14ac:dyDescent="0.15">
      <c r="A60" s="16" t="str">
        <f t="shared" ca="1" si="0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0" s="17" t="str">
        <f t="shared" ca="1" si="1"/>
        <v>_x000D_				{_x000D_					names: { en: `Unit 3`, zh_cn: `第三单元`, zh_tw: `第三单元` },_x000D_					words: [_x000D_						{ chinese: `妹`, pinyin: `mèi` },_x000D_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},_x000D_					],_x000D_				},</v>
      </c>
      <c r="C60" s="18" t="s">
        <v>430</v>
      </c>
      <c r="D60" s="18" t="s">
        <v>431</v>
      </c>
      <c r="E60" t="s">
        <v>432</v>
      </c>
      <c r="F60" t="s">
        <v>433</v>
      </c>
      <c r="G60" t="str">
        <f>F60</f>
        <v>第三单元</v>
      </c>
      <c r="I60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0" s="17" t="str">
        <f t="shared" ca="1" si="3"/>
        <v>_x000D_						{ chinese: `壮观`, pinyin: `zhuànɡɡuān` },_x000D_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0" t="s">
        <v>434</v>
      </c>
      <c r="L60" s="15" t="s">
        <v>435</v>
      </c>
      <c r="M60" t="str">
        <f t="shared" si="4"/>
        <v/>
      </c>
      <c r="O60" t="str">
        <f t="shared" si="5"/>
        <v/>
      </c>
      <c r="Q60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0" s="17" t="str">
        <f t="shared" ca="1" si="7"/>
        <v>_x000D_						{ chinese: `铜号`, pinyin: `tónɡhào` },_x000D_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0" s="18" t="s">
        <v>436</v>
      </c>
      <c r="T60" s="15" t="s">
        <v>437</v>
      </c>
      <c r="U60" t="str">
        <f t="shared" si="8"/>
        <v/>
      </c>
      <c r="W60" t="str">
        <f t="shared" si="9"/>
        <v/>
      </c>
    </row>
    <row r="61" spans="1:23" ht="15.6" x14ac:dyDescent="0.15">
      <c r="A61" s="16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1" s="17" t="str">
        <f t="shared" ca="1" si="1"/>
        <v>_x000D_						{ chinese: `奶`, pinyin: `nǎi` },_x000D_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</v>
      </c>
      <c r="C61" s="18" t="s">
        <v>438</v>
      </c>
      <c r="D61" s="18" t="s">
        <v>439</v>
      </c>
      <c r="I61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1" s="17" t="str">
        <f t="shared" ca="1" si="3"/>
        <v>_x000D_						{ chinese: `接`, pinyin: `jiē` },_x000D_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1" t="s">
        <v>440</v>
      </c>
      <c r="L61" s="15" t="s">
        <v>441</v>
      </c>
      <c r="M61" t="str">
        <f t="shared" si="4"/>
        <v/>
      </c>
      <c r="O61" t="str">
        <f t="shared" si="5"/>
        <v/>
      </c>
      <c r="Q61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1" s="17" t="str">
        <f t="shared" ca="1" si="7"/>
        <v>_x000D_						{ chinese: `梧桐`, pinyin: `wútónɡ` },_x000D_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1" s="18" t="s">
        <v>442</v>
      </c>
      <c r="T61" s="15" t="s">
        <v>443</v>
      </c>
      <c r="U61" t="str">
        <f t="shared" si="8"/>
        <v/>
      </c>
      <c r="W61" t="str">
        <f t="shared" si="9"/>
        <v/>
      </c>
    </row>
    <row r="62" spans="1:23" ht="15.6" x14ac:dyDescent="0.15">
      <c r="A62" s="16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2" s="17" t="str">
        <f t="shared" ca="1" si="1"/>
        <v>_x000D_						{ chinese: `小`, pinyin: `xiǎo` },_x000D_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</v>
      </c>
      <c r="C62" s="18" t="s">
        <v>77</v>
      </c>
      <c r="D62" s="18" t="s">
        <v>444</v>
      </c>
      <c r="I62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2" s="17" t="str">
        <f t="shared" ca="1" si="3"/>
        <v>_x000D_						{ chinese: `觉`, pinyin: `jiào` },_x000D_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2" t="s">
        <v>445</v>
      </c>
      <c r="L62" s="15" t="s">
        <v>366</v>
      </c>
      <c r="M62" t="str">
        <f t="shared" si="4"/>
        <v/>
      </c>
      <c r="O62" t="str">
        <f t="shared" si="5"/>
        <v/>
      </c>
      <c r="Q62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2" s="17" t="str">
        <f t="shared" ca="1" si="7"/>
        <v>_x000D_						{ chinese: `掌`, pinyin: `zhǎnɡ` },_x000D_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2" s="18" t="s">
        <v>446</v>
      </c>
      <c r="T62" s="15" t="s">
        <v>447</v>
      </c>
      <c r="U62" t="str">
        <f t="shared" si="8"/>
        <v/>
      </c>
      <c r="W62" t="str">
        <f t="shared" si="9"/>
        <v/>
      </c>
    </row>
    <row r="63" spans="1:23" ht="15.6" x14ac:dyDescent="0.15">
      <c r="A63" s="16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3" s="17" t="str">
        <f t="shared" ca="1" si="1"/>
        <v>_x000D_						{ chinese: `桥`, pinyin: `qiáo` },_x000D_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</v>
      </c>
      <c r="C63" s="18" t="s">
        <v>448</v>
      </c>
      <c r="D63" s="18" t="s">
        <v>449</v>
      </c>
      <c r="I63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3" s="17" t="str">
        <f t="shared" ca="1" si="3"/>
        <v>_x000D_						{ chinese: `再`, pinyin: `zài` },_x000D_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3" t="s">
        <v>450</v>
      </c>
      <c r="L63" s="15" t="s">
        <v>451</v>
      </c>
      <c r="M63" t="str">
        <f t="shared" si="4"/>
        <v/>
      </c>
      <c r="O63" t="str">
        <f t="shared" si="5"/>
        <v/>
      </c>
      <c r="Q63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3" s="17" t="str">
        <f t="shared" ca="1" si="7"/>
        <v>_x000D_						{ chinese: `枫`, pinyin: `fēnɡ` },_x000D_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3" s="18" t="s">
        <v>452</v>
      </c>
      <c r="T63" s="15" t="s">
        <v>271</v>
      </c>
      <c r="U63" t="str">
        <f t="shared" si="8"/>
        <v/>
      </c>
      <c r="W63" t="str">
        <f t="shared" si="9"/>
        <v/>
      </c>
    </row>
    <row r="64" spans="1:23" ht="15.6" x14ac:dyDescent="0.15">
      <c r="A64" s="16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4" s="17" t="str">
        <f t="shared" ca="1" si="1"/>
        <v>_x000D_						{ chinese: `台`, pinyin: `tái` },_x000D_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</v>
      </c>
      <c r="C64" s="18" t="s">
        <v>453</v>
      </c>
      <c r="D64" s="18" t="s">
        <v>454</v>
      </c>
      <c r="I64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4" s="17" t="str">
        <f t="shared" ca="1" si="3"/>
        <v>_x000D_						{ chinese: `做`, pinyin: `zuò` },_x000D_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4" t="s">
        <v>455</v>
      </c>
      <c r="L64" s="15" t="s">
        <v>200</v>
      </c>
      <c r="M64" t="str">
        <f t="shared" si="4"/>
        <v/>
      </c>
      <c r="O64" t="str">
        <f t="shared" si="5"/>
        <v/>
      </c>
      <c r="Q64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4" s="17" t="str">
        <f t="shared" ca="1" si="7"/>
        <v>_x000D_						{ chinese: `松柏`, pinyin: `sōnɡbǎi` },_x000D_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4" s="18" t="s">
        <v>456</v>
      </c>
      <c r="T64" s="15" t="s">
        <v>457</v>
      </c>
      <c r="U64" t="str">
        <f t="shared" si="8"/>
        <v/>
      </c>
      <c r="W64" t="str">
        <f t="shared" si="9"/>
        <v/>
      </c>
    </row>
    <row r="65" spans="1:23" ht="15.6" x14ac:dyDescent="0.15">
      <c r="A65" s="16" t="str">
        <f t="shared" ca="1" si="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5" s="17" t="str">
        <f t="shared" ca="1" si="1"/>
        <v>_x000D_						{ chinese: `雪`, pinyin: `xuě` },_x000D_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</v>
      </c>
      <c r="C65" s="18" t="s">
        <v>458</v>
      </c>
      <c r="D65" s="18" t="s">
        <v>459</v>
      </c>
      <c r="I65" s="16" t="str">
        <f t="shared" ca="1" si="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5" s="17" t="str">
        <f t="shared" ca="1" si="3"/>
        <v>_x000D_						{ chinese: `各种`, pinyin: `ɡèzhǒnɡ` },_x000D_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5" t="s">
        <v>460</v>
      </c>
      <c r="L65" s="15" t="s">
        <v>461</v>
      </c>
      <c r="M65" t="str">
        <f t="shared" si="4"/>
        <v/>
      </c>
      <c r="O65" t="str">
        <f t="shared" si="5"/>
        <v/>
      </c>
      <c r="Q65" s="16" t="str">
        <f t="shared" ca="1" si="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5" s="17" t="str">
        <f t="shared" ca="1" si="7"/>
        <v>_x000D_						{ chinese: `装`, pinyin: `zhuānɡ` },_x000D_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5" s="18" t="s">
        <v>462</v>
      </c>
      <c r="T65" s="15" t="s">
        <v>463</v>
      </c>
      <c r="U65" t="str">
        <f t="shared" si="8"/>
        <v/>
      </c>
      <c r="W65" t="str">
        <f t="shared" si="9"/>
        <v/>
      </c>
    </row>
    <row r="66" spans="1:23" ht="15.6" x14ac:dyDescent="0.15">
      <c r="A66" s="16" t="str">
        <f t="shared" ref="A66:A129" ca="1" si="10">IF(0=LEN(E66),OFFSET(A66, 1, 0), B66 &amp; IF(0=LEN(OFFSET(A66, 1, 0)), "",OFFSET(A66, 1, 0))) &amp; ""</f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6" s="17" t="str">
        <f t="shared" ref="B66:B129" ca="1" si="11">IF(0=LEN(C66),"",IF(0=LEN(E66), "", CHAR(13) &amp; REPT(CHAR(9), 4) &amp; "{" &amp; CHAR(13) &amp; REPT(CHAR(9), 5) &amp; "names: { en: `"&amp;E66&amp;"`, zh_cn: `"&amp;F66&amp;"`, zh_tw: `"&amp;G66&amp;"` }," &amp; CHAR(13) &amp; REPT(CHAR(9), 5) &amp; "words: [") &amp; CHAR(13) &amp; REPT(CHAR(9),6)&amp;"{ chinese: `"&amp;C66&amp;"`, pinyin: `"&amp;D66&amp;"` }," &amp; IF(0=LEN(OFFSET(C66,1,0)), "", OFFSET(B66, 1, 0)) &amp; IF(0=LEN(E66),"",CHAR(13) &amp; REPT(CHAR(9), 5) &amp; "]," &amp; CHAR(13) &amp; REPT(CHAR(9), 4) &amp; "},"))</f>
        <v>_x000D_						{ chinese: `儿`, pinyin: `ér` },_x000D_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</v>
      </c>
      <c r="C66" s="18" t="s">
        <v>464</v>
      </c>
      <c r="D66" s="18" t="s">
        <v>465</v>
      </c>
      <c r="I66" s="16" t="str">
        <f t="shared" ref="I66:I129" ca="1" si="12">IF(0=LEN(M66),OFFSET(I66, 1, 0), J66 &amp; IF(0=LEN(OFFSET(I66, 1, 0)), "",OFFSET(I66, 1, 0))) &amp; ""</f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6" s="17" t="str">
        <f t="shared" ref="J66:J129" ca="1" si="13">IF(0=LEN(K66),"",IF(0=LEN(M66), "", CHAR(13) &amp; REPT(CHAR(9), 4) &amp; "{" &amp; CHAR(13) &amp; REPT(CHAR(9), 5) &amp; "names: { en: `"&amp;M66&amp;"`, zh_cn: `"&amp;N66&amp;"`, zh_tw: `"&amp;O66&amp;"` }," &amp; CHAR(13) &amp; REPT(CHAR(9), 5) &amp; "words: [") &amp; CHAR(13) &amp; REPT(CHAR(9),6)&amp;"{ chinese: `"&amp;K66&amp;"`, pinyin: `"&amp;L66&amp;"` }," &amp; IF(0=LEN(OFFSET(K66,1,0)), "", OFFSET(J66, 1, 0)) &amp; IF(0=LEN(M66),"",CHAR(13) &amp; REPT(CHAR(9), 5) &amp; "]," &amp; CHAR(13) &amp; REPT(CHAR(9), 4) &amp; "},"))</f>
        <v>_x000D_						{ chinese: `样`, pinyin: `yànɡ` },_x000D_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6" t="s">
        <v>466</v>
      </c>
      <c r="L66" s="15" t="s">
        <v>467</v>
      </c>
      <c r="M66" t="str">
        <f t="shared" ref="M66:M129" si="14">SUBSTITUTE(SUBSTITUTE(N66,"识字表", "Literacy "),"写字表","Writing ")</f>
        <v/>
      </c>
      <c r="O66" t="str">
        <f t="shared" ref="O66:O129" si="15">SUBSTITUTE(SUBSTITUTE(N66,"识字表", "識字錶"),"写字表","寫字錶")</f>
        <v/>
      </c>
      <c r="Q66" s="16" t="str">
        <f t="shared" ref="Q66:Q129" ca="1" si="16">IF(0=LEN(U66),OFFSET(Q66, 1, 0), R66 &amp; IF(0=LEN(OFFSET(Q66, 1, 0)), "",OFFSET(Q66, 1, 0))) &amp; ""</f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6" s="17" t="str">
        <f t="shared" ref="R66:R129" ca="1" si="17">IF(0=LEN(S66),"",IF(0=LEN(U66), "", CHAR(13) &amp; REPT(CHAR(9), 4) &amp; "{" &amp; CHAR(13) &amp; REPT(CHAR(9), 5) &amp; "names: { en: `"&amp;U66&amp;"`, zh_cn: `"&amp;V66&amp;"`, zh_tw: `"&amp;W66&amp;"` }," &amp; CHAR(13) &amp; REPT(CHAR(9), 5) &amp; "words: [") &amp; CHAR(13) &amp; REPT(CHAR(9),6)&amp;"{ chinese: `"&amp;S66&amp;"`, pinyin: `"&amp;T66&amp;"` }," &amp; IF(0=LEN(OFFSET(S66,1,0)), "", OFFSET(R66, 1, 0)) &amp; IF(0=LEN(U66),"",CHAR(13) &amp; REPT(CHAR(9), 5) &amp; "]," &amp; CHAR(13) &amp; REPT(CHAR(9), 4) &amp; "},"))</f>
        <v>_x000D_						{ chinese: `桦`, pinyin: `huà` },_x000D_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6" s="18" t="s">
        <v>468</v>
      </c>
      <c r="T66" s="15" t="s">
        <v>358</v>
      </c>
      <c r="U66" t="str">
        <f t="shared" ref="U66:U129" si="18">SUBSTITUTE(SUBSTITUTE(SUBSTITUTE(V66,"识字表", "Literacy "),"写字表","Writing "),"词语","Words ")</f>
        <v/>
      </c>
      <c r="W66" t="str">
        <f t="shared" ref="W66:W129" si="19">SUBSTITUTE(SUBSTITUTE(SUBSTITUTE(V66,"识字表", "識字錶"),"写字表","寫字錶"),"词语","詞語")</f>
        <v/>
      </c>
    </row>
    <row r="67" spans="1:23" ht="15.6" x14ac:dyDescent="0.15">
      <c r="A67" s="16" t="str">
        <f t="shared" ca="1" si="1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7" s="17" t="str">
        <f t="shared" ca="1" si="11"/>
        <v>_x000D_						{ chinese: `白`, pinyin: `bái` },_x000D_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</v>
      </c>
      <c r="C67" s="18" t="s">
        <v>469</v>
      </c>
      <c r="D67" s="18" t="s">
        <v>470</v>
      </c>
      <c r="I67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7" s="17" t="str">
        <f t="shared" ca="1" si="13"/>
        <v>_x000D_						{ chinese: `伙伴`, pinyin: `huǒbàn` },_x000D_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7" t="s">
        <v>471</v>
      </c>
      <c r="L67" s="15" t="s">
        <v>472</v>
      </c>
      <c r="M67" t="str">
        <f t="shared" si="14"/>
        <v/>
      </c>
      <c r="O67" t="str">
        <f t="shared" si="15"/>
        <v/>
      </c>
      <c r="Q67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7" s="17" t="str">
        <f t="shared" ca="1" si="17"/>
        <v>_x000D_						{ chinese: `耐`, pinyin: `nài` },_x000D_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7" s="18" t="s">
        <v>473</v>
      </c>
      <c r="T67" s="15" t="s">
        <v>474</v>
      </c>
      <c r="U67" t="str">
        <f t="shared" si="18"/>
        <v/>
      </c>
      <c r="W67" t="str">
        <f t="shared" si="19"/>
        <v/>
      </c>
    </row>
    <row r="68" spans="1:23" ht="15.6" x14ac:dyDescent="0.15">
      <c r="A68" s="16" t="str">
        <f t="shared" ca="1" si="1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8" s="17" t="str">
        <f t="shared" ca="1" si="11"/>
        <v>_x000D_						{ chinese: `草`, pinyin: `cǎo` },_x000D_						{ chinese: `家`, pinyin: `jiā` },_x000D_						{ chinese: `是`, pinyin: `shì` },_x000D_						{ chinese: `车`, pinyin: `chē` },_x000D_						{ chinese: `路灯`, pinyin: `lùdēnɡ` },_x000D_						{ chinese: `走`, pinyin: `zǒu` },</v>
      </c>
      <c r="C68" s="18" t="s">
        <v>475</v>
      </c>
      <c r="D68" s="18" t="s">
        <v>476</v>
      </c>
      <c r="I68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8" s="17" t="str">
        <f t="shared" ca="1" si="13"/>
        <v>_x000D_						{ chinese: `却`, pinyin: `què` },_x000D_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8" t="s">
        <v>477</v>
      </c>
      <c r="L68" s="15" t="s">
        <v>478</v>
      </c>
      <c r="M68" t="str">
        <f t="shared" si="14"/>
        <v/>
      </c>
      <c r="O68" t="str">
        <f t="shared" si="15"/>
        <v/>
      </c>
      <c r="Q68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8" s="17" t="str">
        <f t="shared" ca="1" si="17"/>
        <v>_x000D_						{ chinese: `守`, pinyin: `shǒu` },_x000D_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8" s="18" t="s">
        <v>479</v>
      </c>
      <c r="T68" s="15" t="s">
        <v>182</v>
      </c>
      <c r="U68" t="str">
        <f t="shared" si="18"/>
        <v/>
      </c>
      <c r="W68" t="str">
        <f t="shared" si="19"/>
        <v/>
      </c>
    </row>
    <row r="69" spans="1:23" ht="15.6" x14ac:dyDescent="0.15">
      <c r="A69" s="16" t="str">
        <f t="shared" ca="1" si="1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69" s="17" t="str">
        <f t="shared" ca="1" si="11"/>
        <v>_x000D_						{ chinese: `家`, pinyin: `jiā` },_x000D_						{ chinese: `是`, pinyin: `shì` },_x000D_						{ chinese: `车`, pinyin: `chē` },_x000D_						{ chinese: `路灯`, pinyin: `lùdēnɡ` },_x000D_						{ chinese: `走`, pinyin: `zǒu` },</v>
      </c>
      <c r="C69" s="18" t="s">
        <v>480</v>
      </c>
      <c r="D69" s="18" t="s">
        <v>481</v>
      </c>
      <c r="I69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69" s="17" t="str">
        <f t="shared" ca="1" si="13"/>
        <v>_x000D_						{ chinese: `也`, pinyin: `yě` },_x000D_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69" t="s">
        <v>482</v>
      </c>
      <c r="L69" s="15" t="s">
        <v>483</v>
      </c>
      <c r="M69" t="str">
        <f t="shared" si="14"/>
        <v/>
      </c>
      <c r="O69" t="str">
        <f t="shared" si="15"/>
        <v/>
      </c>
      <c r="Q69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69" s="17" t="str">
        <f t="shared" ca="1" si="17"/>
        <v>_x000D_						{ chinese: `疆`, pinyin: `jiānɡ` },_x000D_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69" s="18" t="s">
        <v>484</v>
      </c>
      <c r="T69" s="15" t="s">
        <v>485</v>
      </c>
      <c r="U69" t="str">
        <f t="shared" si="18"/>
        <v/>
      </c>
      <c r="W69" t="str">
        <f t="shared" si="19"/>
        <v/>
      </c>
    </row>
    <row r="70" spans="1:23" ht="15.6" x14ac:dyDescent="0.15">
      <c r="A70" s="16" t="str">
        <f t="shared" ca="1" si="1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0" s="17" t="str">
        <f t="shared" ca="1" si="11"/>
        <v>_x000D_						{ chinese: `是`, pinyin: `shì` },_x000D_						{ chinese: `车`, pinyin: `chē` },_x000D_						{ chinese: `路灯`, pinyin: `lùdēnɡ` },_x000D_						{ chinese: `走`, pinyin: `zǒu` },</v>
      </c>
      <c r="C70" s="18" t="s">
        <v>486</v>
      </c>
      <c r="D70" s="18" t="s">
        <v>487</v>
      </c>
      <c r="I70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0" s="17" t="str">
        <f t="shared" ca="1" si="13"/>
        <v>_x000D_						{ chinese: `趣`, pinyin: `qù` },_x000D_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0" t="s">
        <v>488</v>
      </c>
      <c r="L70" s="15" t="s">
        <v>489</v>
      </c>
      <c r="M70" t="str">
        <f t="shared" si="14"/>
        <v/>
      </c>
      <c r="O70" t="str">
        <f t="shared" si="15"/>
        <v/>
      </c>
      <c r="Q70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0" s="17" t="str">
        <f t="shared" ca="1" si="17"/>
        <v>_x000D_						{ chinese: `银`, pinyin: `yín` },_x000D_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0" s="18" t="s">
        <v>490</v>
      </c>
      <c r="T70" s="15" t="s">
        <v>491</v>
      </c>
      <c r="U70" t="str">
        <f t="shared" si="18"/>
        <v/>
      </c>
      <c r="W70" t="str">
        <f t="shared" si="19"/>
        <v/>
      </c>
    </row>
    <row r="71" spans="1:23" ht="15.6" x14ac:dyDescent="0.15">
      <c r="A71" s="16" t="str">
        <f t="shared" ca="1" si="1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1" s="17" t="str">
        <f t="shared" ca="1" si="11"/>
        <v>_x000D_						{ chinese: `车`, pinyin: `chē` },_x000D_						{ chinese: `路灯`, pinyin: `lùdēnɡ` },_x000D_						{ chinese: `走`, pinyin: `zǒu` },</v>
      </c>
      <c r="C71" s="18" t="s">
        <v>492</v>
      </c>
      <c r="D71" s="18" t="s">
        <v>493</v>
      </c>
      <c r="I71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1" s="17" t="str">
        <f t="shared" ca="1" si="13"/>
        <v>_x000D_						{ chinese: `这`, pinyin: `zhè` },_x000D_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1" t="s">
        <v>494</v>
      </c>
      <c r="L71" s="15" t="s">
        <v>495</v>
      </c>
      <c r="M71" t="str">
        <f t="shared" si="14"/>
        <v/>
      </c>
      <c r="O71" t="str">
        <f t="shared" si="15"/>
        <v/>
      </c>
      <c r="Q71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1" s="17" t="str">
        <f t="shared" ca="1" si="17"/>
        <v>_x000D_						{ chinese: `杉`, pinyin: `shān` },_x000D_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1" s="18" t="s">
        <v>496</v>
      </c>
      <c r="T71" s="15" t="s">
        <v>229</v>
      </c>
      <c r="U71" t="str">
        <f t="shared" si="18"/>
        <v/>
      </c>
      <c r="W71" t="str">
        <f t="shared" si="19"/>
        <v/>
      </c>
    </row>
    <row r="72" spans="1:23" ht="15.6" x14ac:dyDescent="0.15">
      <c r="A72" s="16" t="str">
        <f t="shared" ca="1" si="1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2" s="17" t="str">
        <f t="shared" ca="1" si="11"/>
        <v>_x000D_						{ chinese: `路灯`, pinyin: `lùdēnɡ` },_x000D_						{ chinese: `走`, pinyin: `zǒu` },</v>
      </c>
      <c r="C72" s="18" t="s">
        <v>497</v>
      </c>
      <c r="D72" s="18" t="s">
        <v>498</v>
      </c>
      <c r="I72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2" s="17" t="str">
        <f t="shared" ca="1" si="13"/>
        <v>_x000D_						{ chinese: `太阳`, pinyin: `tàiyánɡ` },_x000D_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2" t="s">
        <v>499</v>
      </c>
      <c r="L72" s="15" t="s">
        <v>500</v>
      </c>
      <c r="M72" t="str">
        <f t="shared" si="14"/>
        <v/>
      </c>
      <c r="O72" t="str">
        <f t="shared" si="15"/>
        <v/>
      </c>
      <c r="Q72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2" s="17" t="str">
        <f t="shared" ca="1" si="17"/>
        <v>_x000D_						{ chinese: `化`, pinyin: `huà` },_x000D_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2" s="18" t="s">
        <v>501</v>
      </c>
      <c r="T72" s="15" t="s">
        <v>358</v>
      </c>
      <c r="U72" t="str">
        <f t="shared" si="18"/>
        <v/>
      </c>
      <c r="W72" t="str">
        <f t="shared" si="19"/>
        <v/>
      </c>
    </row>
    <row r="73" spans="1:23" ht="15.6" x14ac:dyDescent="0.15">
      <c r="A73" s="16" t="str">
        <f t="shared" ca="1" si="1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3" s="17" t="str">
        <f t="shared" ca="1" si="11"/>
        <v>_x000D_						{ chinese: `走`, pinyin: `zǒu` },</v>
      </c>
      <c r="C73" s="18" t="s">
        <v>502</v>
      </c>
      <c r="D73" s="18" t="s">
        <v>503</v>
      </c>
      <c r="I73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3" s="17" t="str">
        <f t="shared" ca="1" si="13"/>
        <v>_x000D_						{ chinese: `道`, pinyin: `dào` },_x000D_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3" t="s">
        <v>504</v>
      </c>
      <c r="L73" s="15" t="s">
        <v>415</v>
      </c>
      <c r="M73" t="str">
        <f t="shared" si="14"/>
        <v/>
      </c>
      <c r="O73" t="str">
        <f t="shared" si="15"/>
        <v/>
      </c>
      <c r="Q73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3" s="17" t="str">
        <f t="shared" ca="1" si="17"/>
        <v>_x000D_						{ chinese: `桂`, pinyin: `ɡuì` },_x000D_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3" s="18" t="s">
        <v>505</v>
      </c>
      <c r="T73" s="15" t="s">
        <v>506</v>
      </c>
      <c r="U73" t="str">
        <f t="shared" si="18"/>
        <v/>
      </c>
      <c r="W73" t="str">
        <f t="shared" si="19"/>
        <v/>
      </c>
    </row>
    <row r="74" spans="1:23" ht="15.6" x14ac:dyDescent="0.15">
      <c r="A74" s="16" t="str">
        <f t="shared" ca="1" si="1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4" s="17" t="str">
        <f t="shared" ca="1" si="11"/>
        <v/>
      </c>
      <c r="C74" s="18"/>
      <c r="D74" s="18"/>
      <c r="I74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4" s="17" t="str">
        <f t="shared" ca="1" si="13"/>
        <v>_x000D_						{ chinese: `送`, pinyin: `sònɡ` },_x000D_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4" t="s">
        <v>507</v>
      </c>
      <c r="L74" s="15" t="s">
        <v>508</v>
      </c>
      <c r="M74" t="str">
        <f t="shared" si="14"/>
        <v/>
      </c>
      <c r="O74" t="str">
        <f t="shared" si="15"/>
        <v/>
      </c>
      <c r="Q74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4" s="17" t="str">
        <f t="shared" ca="1" si="17"/>
        <v>_x000D_						{ chinese: `世界`, pinyin: `shìjiè` },_x000D_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4" t="s">
        <v>509</v>
      </c>
      <c r="T74" s="15" t="s">
        <v>510</v>
      </c>
      <c r="U74" t="str">
        <f t="shared" si="18"/>
        <v/>
      </c>
      <c r="W74" t="str">
        <f t="shared" si="19"/>
        <v/>
      </c>
    </row>
    <row r="75" spans="1:23" ht="15.6" x14ac:dyDescent="0.15">
      <c r="A75" s="16" t="str">
        <f t="shared" ca="1" si="10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5" s="17" t="str">
        <f t="shared" ca="1" si="11"/>
        <v>_x000D_				{_x000D_					names: { en: `Unit 4`, zh_cn: `第四单元`, zh_tw: `第四单元` },_x000D_					words: [_x000D_						{ chinese: `秋`, pinyin: `qiū` },_x000D_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},_x000D_					],_x000D_				},</v>
      </c>
      <c r="C75" s="18" t="s">
        <v>511</v>
      </c>
      <c r="D75" s="18" t="s">
        <v>512</v>
      </c>
      <c r="E75" t="s">
        <v>513</v>
      </c>
      <c r="F75" t="s">
        <v>514</v>
      </c>
      <c r="G75" t="str">
        <f>F75</f>
        <v>第四单元</v>
      </c>
      <c r="I75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5" s="17" t="str">
        <f t="shared" ca="1" si="13"/>
        <v>_x000D_						{ chinese: `忙`, pinyin: `mánɡ` },_x000D_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5" t="s">
        <v>515</v>
      </c>
      <c r="L75" s="15" t="s">
        <v>516</v>
      </c>
      <c r="M75" t="str">
        <f t="shared" si="14"/>
        <v/>
      </c>
      <c r="O75" t="str">
        <f t="shared" si="15"/>
        <v/>
      </c>
      <c r="Q75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5" s="17" t="str">
        <f t="shared" ca="1" si="17"/>
        <v>_x000D_						{ chinese: `孔雀`, pinyin: `kǒnɡquè` },_x000D_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5" t="s">
        <v>517</v>
      </c>
      <c r="T75" s="15" t="s">
        <v>518</v>
      </c>
      <c r="U75" t="str">
        <f t="shared" si="18"/>
        <v/>
      </c>
      <c r="W75" t="str">
        <f t="shared" si="19"/>
        <v/>
      </c>
    </row>
    <row r="76" spans="1:23" ht="15.6" x14ac:dyDescent="0.15">
      <c r="A76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6" s="17" t="str">
        <f t="shared" ca="1" si="11"/>
        <v>_x000D_						{ chinese: `气`, pinyin: `qì` },_x000D_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76" s="18" t="s">
        <v>519</v>
      </c>
      <c r="D76" s="18" t="s">
        <v>520</v>
      </c>
      <c r="I76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6" s="17" t="str">
        <f t="shared" ca="1" si="13"/>
        <v>_x000D_						{ chinese: `尝`, pinyin: `chánɡ` },_x000D_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6" t="s">
        <v>521</v>
      </c>
      <c r="L76" s="15" t="s">
        <v>522</v>
      </c>
      <c r="M76" t="str">
        <f t="shared" si="14"/>
        <v/>
      </c>
      <c r="O76" t="str">
        <f t="shared" si="15"/>
        <v/>
      </c>
      <c r="Q76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6" s="17" t="str">
        <f t="shared" ca="1" si="17"/>
        <v>_x000D_						{ chinese: `锦`, pinyin: `jǐn` },_x000D_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6" t="s">
        <v>523</v>
      </c>
      <c r="T76" s="15" t="s">
        <v>524</v>
      </c>
      <c r="U76" t="str">
        <f t="shared" si="18"/>
        <v/>
      </c>
      <c r="W76" t="str">
        <f t="shared" si="19"/>
        <v/>
      </c>
    </row>
    <row r="77" spans="1:23" ht="15.6" x14ac:dyDescent="0.15">
      <c r="A77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7" s="17" t="str">
        <f t="shared" ca="1" si="11"/>
        <v>_x000D_						{ chinese: `了`, pinyin: `le` },_x000D_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77" s="18" t="s">
        <v>525</v>
      </c>
      <c r="D77" s="18" t="s">
        <v>526</v>
      </c>
      <c r="I77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7" s="17" t="str">
        <f t="shared" ca="1" si="13"/>
        <v>_x000D_						{ chinese: `香甜`, pinyin: `xiānɡtián` },_x000D_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7" t="s">
        <v>527</v>
      </c>
      <c r="L77" s="15" t="s">
        <v>528</v>
      </c>
      <c r="M77" t="str">
        <f t="shared" si="14"/>
        <v/>
      </c>
      <c r="O77" t="str">
        <f t="shared" si="15"/>
        <v/>
      </c>
      <c r="Q77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7" s="17" t="str">
        <f t="shared" ca="1" si="17"/>
        <v>_x000D_						{ chinese: `雄鹰`, pinyin: `xiónɡyīnɡ` },_x000D_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7" t="s">
        <v>529</v>
      </c>
      <c r="T77" s="15" t="s">
        <v>530</v>
      </c>
      <c r="U77" t="str">
        <f t="shared" si="18"/>
        <v/>
      </c>
      <c r="W77" t="str">
        <f t="shared" si="19"/>
        <v/>
      </c>
    </row>
    <row r="78" spans="1:23" ht="15.6" x14ac:dyDescent="0.15">
      <c r="A78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8" s="17" t="str">
        <f t="shared" ca="1" si="11"/>
        <v>_x000D_						{ chinese: `树叶`, pinyin: `shùyè` },_x000D_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78" s="18" t="s">
        <v>531</v>
      </c>
      <c r="D78" s="18" t="s">
        <v>532</v>
      </c>
      <c r="I78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8" s="17" t="str">
        <f t="shared" ca="1" si="13"/>
        <v>_x000D_						{ chinese: `温暖`, pinyin: `wēnnuǎn` },_x000D_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8" t="s">
        <v>533</v>
      </c>
      <c r="L78" s="15" t="s">
        <v>534</v>
      </c>
      <c r="M78" t="str">
        <f t="shared" si="14"/>
        <v/>
      </c>
      <c r="O78" t="str">
        <f t="shared" si="15"/>
        <v/>
      </c>
      <c r="Q78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8" s="17" t="str">
        <f t="shared" ca="1" si="17"/>
        <v>_x000D_						{ chinese: `翔`, pinyin: `xiánɡ` },_x000D_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8" t="s">
        <v>535</v>
      </c>
      <c r="T78" s="15" t="s">
        <v>536</v>
      </c>
      <c r="U78" t="str">
        <f t="shared" si="18"/>
        <v/>
      </c>
      <c r="W78" t="str">
        <f t="shared" si="19"/>
        <v/>
      </c>
    </row>
    <row r="79" spans="1:23" ht="15.6" x14ac:dyDescent="0.15">
      <c r="A79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79" s="17" t="str">
        <f t="shared" ca="1" si="11"/>
        <v>_x000D_						{ chinese: `片`, pinyin: `piàn` },_x000D_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79" s="18" t="s">
        <v>537</v>
      </c>
      <c r="D79" s="18" t="s">
        <v>538</v>
      </c>
      <c r="I79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79" s="17" t="str">
        <f t="shared" ca="1" si="13"/>
        <v>_x000D_						{ chinese: `该`, pinyin: `ɡāi` },_x000D_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79" t="s">
        <v>539</v>
      </c>
      <c r="L79" s="15" t="s">
        <v>540</v>
      </c>
      <c r="M79" t="str">
        <f t="shared" si="14"/>
        <v/>
      </c>
      <c r="O79" t="str">
        <f t="shared" si="15"/>
        <v/>
      </c>
      <c r="Q79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79" s="17" t="str">
        <f t="shared" ca="1" si="17"/>
        <v>_x000D_						{ chinese: `雁`, pinyin: `yàn` },_x000D_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79" t="s">
        <v>541</v>
      </c>
      <c r="T79" s="15" t="s">
        <v>542</v>
      </c>
      <c r="U79" t="str">
        <f t="shared" si="18"/>
        <v/>
      </c>
      <c r="W79" t="str">
        <f t="shared" si="19"/>
        <v/>
      </c>
    </row>
    <row r="80" spans="1:23" ht="15.6" x14ac:dyDescent="0.15">
      <c r="A80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0" s="17" t="str">
        <f t="shared" ca="1" si="11"/>
        <v>_x000D_						{ chinese: `大`, pinyin: `dà` },_x000D_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0" s="18" t="s">
        <v>79</v>
      </c>
      <c r="D80" s="18" t="s">
        <v>543</v>
      </c>
      <c r="I80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0" s="17" t="str">
        <f t="shared" ca="1" si="13"/>
        <v>_x000D_						{ chinese: `颜`, pinyin: `yán` },_x000D_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80" t="s">
        <v>544</v>
      </c>
      <c r="L80" s="15" t="s">
        <v>273</v>
      </c>
      <c r="M80" t="str">
        <f t="shared" si="14"/>
        <v/>
      </c>
      <c r="O80" t="str">
        <f t="shared" si="15"/>
        <v/>
      </c>
      <c r="Q80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0" s="17" t="str">
        <f t="shared" ca="1" si="17"/>
        <v>_x000D_						{ chinese: `丛`, pinyin: `cónɡ` },_x000D_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0" t="s">
        <v>545</v>
      </c>
      <c r="T80" s="15" t="s">
        <v>546</v>
      </c>
      <c r="U80" t="str">
        <f t="shared" si="18"/>
        <v/>
      </c>
      <c r="W80" t="str">
        <f t="shared" si="19"/>
        <v/>
      </c>
    </row>
    <row r="81" spans="1:23" ht="15.6" x14ac:dyDescent="0.15">
      <c r="A81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1" s="17" t="str">
        <f t="shared" ca="1" si="11"/>
        <v>_x000D_						{ chinese: `飞`, pinyin: `fēi` },_x000D_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1" s="18" t="s">
        <v>547</v>
      </c>
      <c r="D81" s="18" t="s">
        <v>548</v>
      </c>
      <c r="I81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1" s="17" t="str">
        <f t="shared" ca="1" si="13"/>
        <v>_x000D_						{ chinese: `因`, pinyin: `yīn` },_x000D_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81" t="s">
        <v>549</v>
      </c>
      <c r="L81" s="15" t="s">
        <v>309</v>
      </c>
      <c r="M81" t="str">
        <f t="shared" si="14"/>
        <v/>
      </c>
      <c r="O81" t="str">
        <f t="shared" si="15"/>
        <v/>
      </c>
      <c r="Q81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1" s="17" t="str">
        <f t="shared" ca="1" si="17"/>
        <v>_x000D_						{ chinese: `深`, pinyin: `shēn` },_x000D_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1" t="s">
        <v>550</v>
      </c>
      <c r="T81" s="15" t="s">
        <v>551</v>
      </c>
      <c r="U81" t="str">
        <f t="shared" si="18"/>
        <v/>
      </c>
      <c r="W81" t="str">
        <f t="shared" si="19"/>
        <v/>
      </c>
    </row>
    <row r="82" spans="1:23" ht="15.6" x14ac:dyDescent="0.15">
      <c r="A82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2" s="17" t="str">
        <f t="shared" ca="1" si="11"/>
        <v>_x000D_						{ chinese: `会`, pinyin: `huì` },_x000D_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2" s="18" t="s">
        <v>552</v>
      </c>
      <c r="D82" s="18" t="s">
        <v>553</v>
      </c>
      <c r="I82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2" s="17" t="str">
        <f t="shared" ca="1" si="13"/>
        <v>_x000D_						{ chinese: `辆`, pinyin: `liànɡ` },_x000D_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82" t="s">
        <v>554</v>
      </c>
      <c r="L82" s="15" t="s">
        <v>555</v>
      </c>
      <c r="M82" t="str">
        <f t="shared" si="14"/>
        <v/>
      </c>
      <c r="O82" t="str">
        <f t="shared" si="15"/>
        <v/>
      </c>
      <c r="Q82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2" s="17" t="str">
        <f t="shared" ca="1" si="17"/>
        <v>_x000D_						{ chinese: `猛`, pinyin: `měnɡ` },_x000D_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2" t="s">
        <v>556</v>
      </c>
      <c r="T82" s="15" t="s">
        <v>557</v>
      </c>
      <c r="U82" t="str">
        <f t="shared" si="18"/>
        <v/>
      </c>
      <c r="W82" t="str">
        <f t="shared" si="19"/>
        <v/>
      </c>
    </row>
    <row r="83" spans="1:23" ht="15.6" x14ac:dyDescent="0.15">
      <c r="A83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3" s="17" t="str">
        <f t="shared" ca="1" si="11"/>
        <v>_x000D_						{ chinese: `个`, pinyin: `ɡè` },_x000D_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3" s="18" t="s">
        <v>558</v>
      </c>
      <c r="D83" s="18" t="s">
        <v>559</v>
      </c>
      <c r="I83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3" s="17" t="str">
        <f t="shared" ca="1" si="13"/>
        <v>_x000D_						{ chinese: `匹`, pinyin: `pǐ` },_x000D_						{ chinese: `册`, pinyin: `cè` },_x000D_						{ chinese: `支`, pinyin: `zhī` },_x000D_						{ chinese: `铅`, pinyin: `qiān` },_x000D_						{ chinese: `棵`, pinyin: `kē` },_x000D_						{ chinese: `架`, pinyin: `jià` },</v>
      </c>
      <c r="K83" t="s">
        <v>560</v>
      </c>
      <c r="L83" s="15" t="s">
        <v>561</v>
      </c>
      <c r="M83" t="str">
        <f t="shared" si="14"/>
        <v/>
      </c>
      <c r="O83" t="str">
        <f t="shared" si="15"/>
        <v/>
      </c>
      <c r="Q83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3" s="17" t="str">
        <f t="shared" ca="1" si="17"/>
        <v>_x000D_						{ chinese: `灵`, pinyin: `línɡ` },_x000D_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3" t="s">
        <v>562</v>
      </c>
      <c r="T83" s="15" t="s">
        <v>563</v>
      </c>
      <c r="U83" t="str">
        <f t="shared" si="18"/>
        <v/>
      </c>
      <c r="W83" t="str">
        <f t="shared" si="19"/>
        <v/>
      </c>
    </row>
    <row r="84" spans="1:23" ht="15.6" x14ac:dyDescent="0.15">
      <c r="A84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4" s="17" t="str">
        <f t="shared" ca="1" si="11"/>
        <v>_x000D_						{ chinese: `的`, pinyin: `de` },_x000D_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4" s="18" t="s">
        <v>564</v>
      </c>
      <c r="D84" s="18" t="s">
        <v>565</v>
      </c>
      <c r="I84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4" s="17" t="str">
        <f t="shared" ca="1" si="13"/>
        <v>_x000D_						{ chinese: `册`, pinyin: `cè` },_x000D_						{ chinese: `支`, pinyin: `zhī` },_x000D_						{ chinese: `铅`, pinyin: `qiān` },_x000D_						{ chinese: `棵`, pinyin: `kē` },_x000D_						{ chinese: `架`, pinyin: `jià` },</v>
      </c>
      <c r="K84" t="s">
        <v>566</v>
      </c>
      <c r="L84" s="15" t="s">
        <v>567</v>
      </c>
      <c r="M84" t="str">
        <f t="shared" si="14"/>
        <v/>
      </c>
      <c r="O84" t="str">
        <f t="shared" si="15"/>
        <v/>
      </c>
      <c r="Q84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4" s="17" t="str">
        <f t="shared" ca="1" si="17"/>
        <v>_x000D_						{ chinese: `休`, pinyin: `xiū` },_x000D_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4" t="s">
        <v>568</v>
      </c>
      <c r="T84" s="15" t="s">
        <v>569</v>
      </c>
      <c r="U84" t="str">
        <f t="shared" si="18"/>
        <v/>
      </c>
      <c r="W84" t="str">
        <f t="shared" si="19"/>
        <v/>
      </c>
    </row>
    <row r="85" spans="1:23" ht="15.6" x14ac:dyDescent="0.15">
      <c r="A85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5" s="17" t="str">
        <f t="shared" ca="1" si="11"/>
        <v>_x000D_						{ chinese: `船`, pinyin: `chuán` },_x000D_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5" s="18" t="s">
        <v>570</v>
      </c>
      <c r="D85" s="18" t="s">
        <v>571</v>
      </c>
      <c r="I85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5" s="17" t="str">
        <f t="shared" ca="1" si="13"/>
        <v>_x000D_						{ chinese: `支`, pinyin: `zhī` },_x000D_						{ chinese: `铅`, pinyin: `qiān` },_x000D_						{ chinese: `棵`, pinyin: `kē` },_x000D_						{ chinese: `架`, pinyin: `jià` },</v>
      </c>
      <c r="K85" t="s">
        <v>572</v>
      </c>
      <c r="L85" s="15" t="s">
        <v>573</v>
      </c>
      <c r="M85" t="str">
        <f t="shared" si="14"/>
        <v/>
      </c>
      <c r="O85" t="str">
        <f t="shared" si="15"/>
        <v/>
      </c>
      <c r="Q85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5" s="17" t="str">
        <f t="shared" ca="1" si="17"/>
        <v>_x000D_						{ chinese: `季`, pinyin: `jì` },_x000D_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5" t="s">
        <v>574</v>
      </c>
      <c r="T85" s="15" t="s">
        <v>575</v>
      </c>
      <c r="U85" t="str">
        <f t="shared" si="18"/>
        <v/>
      </c>
      <c r="W85" t="str">
        <f t="shared" si="19"/>
        <v/>
      </c>
    </row>
    <row r="86" spans="1:23" ht="15.6" x14ac:dyDescent="0.15">
      <c r="A86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6" s="17" t="str">
        <f t="shared" ca="1" si="11"/>
        <v>_x000D_						{ chinese: `两头`, pinyin: `liǎnɡtóu` },_x000D_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6" s="18" t="s">
        <v>576</v>
      </c>
      <c r="D86" s="18" t="s">
        <v>577</v>
      </c>
      <c r="I86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6" s="17" t="str">
        <f t="shared" ca="1" si="13"/>
        <v>_x000D_						{ chinese: `铅`, pinyin: `qiān` },_x000D_						{ chinese: `棵`, pinyin: `kē` },_x000D_						{ chinese: `架`, pinyin: `jià` },</v>
      </c>
      <c r="K86" t="s">
        <v>578</v>
      </c>
      <c r="L86" s="15" t="s">
        <v>579</v>
      </c>
      <c r="M86" t="str">
        <f t="shared" si="14"/>
        <v/>
      </c>
      <c r="O86" t="str">
        <f t="shared" si="15"/>
        <v/>
      </c>
      <c r="Q86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6" s="17" t="str">
        <f t="shared" ca="1" si="17"/>
        <v>_x000D_						{ chinese: `蝴蝶`, pinyin: `húdié` },_x000D_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6" t="s">
        <v>580</v>
      </c>
      <c r="T86" s="15" t="s">
        <v>581</v>
      </c>
      <c r="U86" t="str">
        <f t="shared" si="18"/>
        <v/>
      </c>
      <c r="W86" t="str">
        <f t="shared" si="19"/>
        <v/>
      </c>
    </row>
    <row r="87" spans="1:23" ht="15.6" x14ac:dyDescent="0.15">
      <c r="A87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7" s="17" t="str">
        <f t="shared" ca="1" si="11"/>
        <v>_x000D_						{ chinese: `在`, pinyin: `zài` },_x000D_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7" s="18" t="s">
        <v>582</v>
      </c>
      <c r="D87" s="18" t="s">
        <v>451</v>
      </c>
      <c r="I87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7" s="17" t="str">
        <f t="shared" ca="1" si="13"/>
        <v>_x000D_						{ chinese: `棵`, pinyin: `kē` },_x000D_						{ chinese: `架`, pinyin: `jià` },</v>
      </c>
      <c r="K87" t="s">
        <v>583</v>
      </c>
      <c r="L87" s="15" t="s">
        <v>584</v>
      </c>
      <c r="M87" t="str">
        <f t="shared" si="14"/>
        <v/>
      </c>
      <c r="O87" t="str">
        <f t="shared" si="15"/>
        <v/>
      </c>
      <c r="Q87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7" s="17" t="str">
        <f t="shared" ca="1" si="17"/>
        <v>_x000D_						{ chinese: `麦苗`, pinyin: `màimiáo` },_x000D_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7" t="s">
        <v>585</v>
      </c>
      <c r="T87" s="15" t="s">
        <v>586</v>
      </c>
      <c r="U87" t="str">
        <f t="shared" si="18"/>
        <v/>
      </c>
      <c r="W87" t="str">
        <f t="shared" si="19"/>
        <v/>
      </c>
    </row>
    <row r="88" spans="1:23" ht="15.6" x14ac:dyDescent="0.15">
      <c r="A88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8" s="17" t="str">
        <f t="shared" ca="1" si="11"/>
        <v>_x000D_						{ chinese: `里`, pinyin: `lǐ` },_x000D_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8" s="18" t="s">
        <v>587</v>
      </c>
      <c r="D88" s="18" t="s">
        <v>143</v>
      </c>
      <c r="I88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8" s="17" t="str">
        <f t="shared" ca="1" si="13"/>
        <v>_x000D_						{ chinese: `架`, pinyin: `jià` },</v>
      </c>
      <c r="K88" t="s">
        <v>588</v>
      </c>
      <c r="L88" s="15" t="s">
        <v>589</v>
      </c>
      <c r="M88" t="str">
        <f t="shared" si="14"/>
        <v/>
      </c>
      <c r="O88" t="str">
        <f t="shared" si="15"/>
        <v/>
      </c>
      <c r="Q88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8" s="17" t="str">
        <f t="shared" ca="1" si="17"/>
        <v>_x000D_						{ chinese: `桑`, pinyin: `sānɡ` },_x000D_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8" t="s">
        <v>590</v>
      </c>
      <c r="T88" s="15" t="s">
        <v>591</v>
      </c>
      <c r="U88" t="str">
        <f t="shared" si="18"/>
        <v/>
      </c>
      <c r="W88" t="str">
        <f t="shared" si="19"/>
        <v/>
      </c>
    </row>
    <row r="89" spans="1:23" ht="15.6" x14ac:dyDescent="0.15">
      <c r="A89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89" s="17" t="str">
        <f t="shared" ca="1" si="11"/>
        <v>_x000D_						{ chinese: `看见`, pinyin: `kànjiàn` },_x000D_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89" s="18" t="s">
        <v>592</v>
      </c>
      <c r="D89" s="18" t="s">
        <v>593</v>
      </c>
      <c r="I89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89" s="17" t="str">
        <f t="shared" ca="1" si="13"/>
        <v/>
      </c>
      <c r="M89" t="str">
        <f t="shared" si="14"/>
        <v/>
      </c>
      <c r="O89" t="str">
        <f t="shared" si="15"/>
        <v/>
      </c>
      <c r="Q89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89" s="17" t="str">
        <f t="shared" ca="1" si="17"/>
        <v>_x000D_						{ chinese: `肥`, pinyin: `féi` },_x000D_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89" t="s">
        <v>594</v>
      </c>
      <c r="T89" s="15" t="s">
        <v>595</v>
      </c>
      <c r="U89" t="str">
        <f t="shared" si="18"/>
        <v/>
      </c>
      <c r="W89" t="str">
        <f t="shared" si="19"/>
        <v/>
      </c>
    </row>
    <row r="90" spans="1:23" ht="15.6" x14ac:dyDescent="0.15">
      <c r="A90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0" s="17" t="str">
        <f t="shared" ca="1" si="11"/>
        <v>_x000D_						{ chinese: `闪`, pinyin: `shǎn` },_x000D_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0" s="18" t="s">
        <v>596</v>
      </c>
      <c r="D90" s="18" t="s">
        <v>597</v>
      </c>
      <c r="I90" s="16" t="str">
        <f t="shared" ca="1" si="12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0" s="17" t="str">
        <f t="shared" ca="1" si="13"/>
        <v>_x000D_				{_x000D_					names: { en: `Literacy 3`, zh_cn: `识字表3`, zh_tw: `識字錶3` },_x000D_					words: [_x000D_						{ chinese: `块`, pinyin: `kuài` },_x000D_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},_x000D_					],_x000D_				},</v>
      </c>
      <c r="K90" t="s">
        <v>598</v>
      </c>
      <c r="L90" s="15" t="s">
        <v>599</v>
      </c>
      <c r="M90" t="str">
        <f t="shared" si="14"/>
        <v>Literacy 3</v>
      </c>
      <c r="N90" t="s">
        <v>600</v>
      </c>
      <c r="O90" t="str">
        <f t="shared" si="15"/>
        <v>識字錶3</v>
      </c>
      <c r="Q90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0" s="17" t="str">
        <f t="shared" ca="1" si="17"/>
        <v>_x000D_						{ chinese: `农`, pinyin: `nónɡ` },_x000D_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90" t="s">
        <v>601</v>
      </c>
      <c r="T90" s="15" t="s">
        <v>602</v>
      </c>
      <c r="U90" t="str">
        <f t="shared" si="18"/>
        <v/>
      </c>
      <c r="W90" t="str">
        <f t="shared" si="19"/>
        <v/>
      </c>
    </row>
    <row r="91" spans="1:23" ht="15.6" x14ac:dyDescent="0.15">
      <c r="A91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1" s="17" t="str">
        <f t="shared" ca="1" si="11"/>
        <v>_x000D_						{ chinese: `星`, pinyin: `xīnɡ` },_x000D_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1" s="18" t="s">
        <v>603</v>
      </c>
      <c r="D91" s="18" t="s">
        <v>604</v>
      </c>
      <c r="I91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1" s="17" t="str">
        <f t="shared" ca="1" si="13"/>
        <v>_x000D_						{ chinese: `捉`, pinyin: `zhuō` },_x000D_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1" t="s">
        <v>605</v>
      </c>
      <c r="L91" s="15" t="s">
        <v>399</v>
      </c>
      <c r="M91" t="str">
        <f t="shared" si="14"/>
        <v/>
      </c>
      <c r="O91" t="str">
        <f t="shared" si="15"/>
        <v/>
      </c>
      <c r="Q91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1" s="17" t="str">
        <f t="shared" ca="1" si="17"/>
        <v>_x000D_						{ chinese: `归`, pinyin: `ɡuī` },_x000D_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91" t="s">
        <v>606</v>
      </c>
      <c r="T91" s="15" t="s">
        <v>151</v>
      </c>
      <c r="U91" t="str">
        <f t="shared" si="18"/>
        <v/>
      </c>
      <c r="W91" t="str">
        <f t="shared" si="19"/>
        <v/>
      </c>
    </row>
    <row r="92" spans="1:23" ht="15.6" x14ac:dyDescent="0.15">
      <c r="A92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2" s="17" t="str">
        <f t="shared" ca="1" si="11"/>
        <v>_x000D_						{ chinese: `江南`, pinyin: `jiānɡnán` },_x000D_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2" s="18" t="s">
        <v>607</v>
      </c>
      <c r="D92" s="18" t="s">
        <v>608</v>
      </c>
      <c r="I92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2" s="17" t="str">
        <f t="shared" ca="1" si="13"/>
        <v>_x000D_						{ chinese: `急`, pinyin: `jí` },_x000D_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2" t="s">
        <v>609</v>
      </c>
      <c r="L92" s="15" t="s">
        <v>180</v>
      </c>
      <c r="M92" t="str">
        <f t="shared" si="14"/>
        <v/>
      </c>
      <c r="O92" t="str">
        <f t="shared" si="15"/>
        <v/>
      </c>
      <c r="Q92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2" s="17" t="str">
        <f t="shared" ca="1" si="17"/>
        <v>_x000D_						{ chinese: `戴`, pinyin: `dài` },_x000D_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92" t="s">
        <v>610</v>
      </c>
      <c r="T92" s="15" t="s">
        <v>611</v>
      </c>
      <c r="U92" t="str">
        <f t="shared" si="18"/>
        <v/>
      </c>
      <c r="W92" t="str">
        <f t="shared" si="19"/>
        <v/>
      </c>
    </row>
    <row r="93" spans="1:23" ht="15.6" x14ac:dyDescent="0.15">
      <c r="A93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3" s="17" t="str">
        <f t="shared" ca="1" si="11"/>
        <v>_x000D_						{ chinese: `可`, pinyin: `kě` },_x000D_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3" s="18" t="s">
        <v>612</v>
      </c>
      <c r="D93" s="18" t="s">
        <v>613</v>
      </c>
      <c r="I93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3" s="17" t="str">
        <f t="shared" ca="1" si="13"/>
        <v>_x000D_						{ chinese: `直`, pinyin: `zhí` },_x000D_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3" t="s">
        <v>614</v>
      </c>
      <c r="L93" s="15" t="s">
        <v>257</v>
      </c>
      <c r="M93" t="str">
        <f t="shared" si="14"/>
        <v/>
      </c>
      <c r="O93" t="str">
        <f t="shared" si="15"/>
        <v/>
      </c>
      <c r="Q93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3" s="17" t="str">
        <f t="shared" ca="1" si="17"/>
        <v>_x000D_						{ chinese: `场`, pinyin: `chánɡ ` },_x000D_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93" t="s">
        <v>615</v>
      </c>
      <c r="T93" s="15" t="s">
        <v>616</v>
      </c>
      <c r="U93" t="str">
        <f t="shared" si="18"/>
        <v/>
      </c>
      <c r="W93" t="str">
        <f t="shared" si="19"/>
        <v/>
      </c>
    </row>
    <row r="94" spans="1:23" ht="15.6" x14ac:dyDescent="0.15">
      <c r="A94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4" s="17" t="str">
        <f t="shared" ca="1" si="11"/>
        <v>_x000D_						{ chinese: `采莲`, pinyin: `cǎilián` },_x000D_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4" s="18" t="s">
        <v>617</v>
      </c>
      <c r="D94" s="18" t="s">
        <v>618</v>
      </c>
      <c r="I94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4" s="17" t="str">
        <f t="shared" ca="1" si="13"/>
        <v>_x000D_						{ chinese: `河`, pinyin: `hé` },_x000D_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4" t="s">
        <v>619</v>
      </c>
      <c r="L94" s="15" t="s">
        <v>247</v>
      </c>
      <c r="M94" t="str">
        <f t="shared" si="14"/>
        <v/>
      </c>
      <c r="O94" t="str">
        <f t="shared" si="15"/>
        <v/>
      </c>
      <c r="Q94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4" s="17" t="str">
        <f t="shared" ca="1" si="17"/>
        <v>_x000D_						{ chinese: `谷粒`, pinyin: `ɡǔlì` },_x000D_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94" t="s">
        <v>620</v>
      </c>
      <c r="T94" s="15" t="s">
        <v>621</v>
      </c>
      <c r="U94" t="str">
        <f t="shared" si="18"/>
        <v/>
      </c>
      <c r="W94" t="str">
        <f t="shared" si="19"/>
        <v/>
      </c>
    </row>
    <row r="95" spans="1:23" ht="15.6" x14ac:dyDescent="0.15">
      <c r="A95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5" s="17" t="str">
        <f t="shared" ca="1" si="11"/>
        <v>_x000D_						{ chinese: `鱼`, pinyin: `yú` },_x000D_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5" s="18" t="s">
        <v>622</v>
      </c>
      <c r="D95" s="18" t="s">
        <v>623</v>
      </c>
      <c r="I95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5" s="17" t="str">
        <f t="shared" ca="1" si="13"/>
        <v>_x000D_						{ chinese: `行`, pinyin: `hánɡ` },_x000D_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5" t="s">
        <v>624</v>
      </c>
      <c r="L95" s="15" t="s">
        <v>625</v>
      </c>
      <c r="M95" t="str">
        <f t="shared" si="14"/>
        <v/>
      </c>
      <c r="O95" t="str">
        <f t="shared" si="15"/>
        <v/>
      </c>
      <c r="Q95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5" s="17" t="str">
        <f t="shared" ca="1" si="17"/>
        <v>_x000D_						{ chinese: `虽`, pinyin: `suī` },_x000D_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95" t="s">
        <v>626</v>
      </c>
      <c r="T95" s="15" t="s">
        <v>627</v>
      </c>
      <c r="U95" t="str">
        <f t="shared" si="18"/>
        <v/>
      </c>
      <c r="W95" t="str">
        <f t="shared" si="19"/>
        <v/>
      </c>
    </row>
    <row r="96" spans="1:23" ht="15.6" x14ac:dyDescent="0.15">
      <c r="A96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6" s="17" t="str">
        <f t="shared" ca="1" si="11"/>
        <v>_x000D_						{ chinese: `东`, pinyin: `dōnɡ` },_x000D_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6" s="18" t="s">
        <v>628</v>
      </c>
      <c r="D96" s="18" t="s">
        <v>629</v>
      </c>
      <c r="I96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6" s="17" t="str">
        <f t="shared" ca="1" si="13"/>
        <v>_x000D_						{ chinese: `死`, pinyin: `sǐ` },_x000D_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6" t="s">
        <v>630</v>
      </c>
      <c r="L96" s="15" t="s">
        <v>631</v>
      </c>
      <c r="M96" t="str">
        <f t="shared" si="14"/>
        <v/>
      </c>
      <c r="O96" t="str">
        <f t="shared" si="15"/>
        <v/>
      </c>
      <c r="Q96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6" s="17" t="str">
        <f t="shared" ca="1" si="17"/>
        <v>_x000D_						{ chinese: `辛苦`, pinyin: `xīnkǔ` },_x000D_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96" t="s">
        <v>632</v>
      </c>
      <c r="T96" s="15" t="s">
        <v>633</v>
      </c>
      <c r="U96" t="str">
        <f t="shared" si="18"/>
        <v/>
      </c>
      <c r="W96" t="str">
        <f t="shared" si="19"/>
        <v/>
      </c>
    </row>
    <row r="97" spans="1:23" ht="15.6" x14ac:dyDescent="0.15">
      <c r="A97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7" s="17" t="str">
        <f t="shared" ca="1" si="11"/>
        <v>_x000D_						{ chinese: `西`, pinyin: `xī` },_x000D_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7" s="18" t="s">
        <v>634</v>
      </c>
      <c r="D97" s="18" t="s">
        <v>204</v>
      </c>
      <c r="I97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7" s="17" t="str">
        <f t="shared" ca="1" si="13"/>
        <v>_x000D_						{ chinese: `信`, pinyin: `xìn` },_x000D_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7" t="s">
        <v>635</v>
      </c>
      <c r="L97" s="15" t="s">
        <v>636</v>
      </c>
      <c r="M97" t="str">
        <f t="shared" si="14"/>
        <v/>
      </c>
      <c r="O97" t="str">
        <f t="shared" si="15"/>
        <v/>
      </c>
      <c r="Q97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7" s="17" t="str">
        <f t="shared" ca="1" si="17"/>
        <v>_x000D_						{ chinese: `了`, pinyin: `liǎo` },_x000D_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97" t="s">
        <v>525</v>
      </c>
      <c r="T97" s="15" t="s">
        <v>637</v>
      </c>
      <c r="U97" t="str">
        <f t="shared" si="18"/>
        <v/>
      </c>
      <c r="W97" t="str">
        <f t="shared" si="19"/>
        <v/>
      </c>
    </row>
    <row r="98" spans="1:23" ht="15.6" x14ac:dyDescent="0.15">
      <c r="A98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8" s="17" t="str">
        <f t="shared" ca="1" si="11"/>
        <v>_x000D_						{ chinese: `北`, pinyin: `běi` },_x000D_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8" s="18" t="s">
        <v>638</v>
      </c>
      <c r="D98" s="18" t="s">
        <v>639</v>
      </c>
      <c r="I98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8" s="17" t="str">
        <f t="shared" ca="1" si="13"/>
        <v>_x000D_						{ chinese: `跟`, pinyin: `ɡēn` },_x000D_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8" t="s">
        <v>640</v>
      </c>
      <c r="L98" s="15" t="s">
        <v>641</v>
      </c>
      <c r="M98" t="str">
        <f t="shared" si="14"/>
        <v/>
      </c>
      <c r="O98" t="str">
        <f t="shared" si="15"/>
        <v/>
      </c>
      <c r="Q98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8" s="17" t="str">
        <f t="shared" ca="1" si="17"/>
        <v>_x000D_						{ chinese: `葡萄`, pinyin: `pútáo` },_x000D_						{ chinese: `紫`, pinyin: `zǐ` },_x000D_						{ chinese: `狐狸`, pinyin: `húlí` },_x000D_						{ chinese: `笨`, pinyin: `bèn` },_x000D_						{ chinese: `酸`, pinyin: `suān` },</v>
      </c>
      <c r="S98" t="s">
        <v>642</v>
      </c>
      <c r="T98" s="15" t="s">
        <v>643</v>
      </c>
      <c r="U98" t="str">
        <f t="shared" si="18"/>
        <v/>
      </c>
      <c r="W98" t="str">
        <f t="shared" si="19"/>
        <v/>
      </c>
    </row>
    <row r="99" spans="1:23" ht="15.6" x14ac:dyDescent="0.15">
      <c r="A99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99" s="17" t="str">
        <f t="shared" ca="1" si="11"/>
        <v>_x000D_						{ chinese: `尖`, pinyin: `jiān` },_x000D_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99" s="18" t="s">
        <v>644</v>
      </c>
      <c r="D99" s="18" t="s">
        <v>645</v>
      </c>
      <c r="I99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99" s="17" t="str">
        <f t="shared" ca="1" si="13"/>
        <v>_x000D_						{ chinese: `忽`, pinyin: `hū` },_x000D_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99" t="s">
        <v>646</v>
      </c>
      <c r="L99" s="15" t="s">
        <v>647</v>
      </c>
      <c r="M99" t="str">
        <f t="shared" si="14"/>
        <v/>
      </c>
      <c r="O99" t="str">
        <f t="shared" si="15"/>
        <v/>
      </c>
      <c r="Q99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99" s="17" t="str">
        <f t="shared" ca="1" si="17"/>
        <v>_x000D_						{ chinese: `紫`, pinyin: `zǐ` },_x000D_						{ chinese: `狐狸`, pinyin: `húlí` },_x000D_						{ chinese: `笨`, pinyin: `bèn` },_x000D_						{ chinese: `酸`, pinyin: `suān` },</v>
      </c>
      <c r="S99" t="s">
        <v>648</v>
      </c>
      <c r="T99" s="15" t="s">
        <v>649</v>
      </c>
      <c r="U99" t="str">
        <f t="shared" si="18"/>
        <v/>
      </c>
      <c r="W99" t="str">
        <f t="shared" si="19"/>
        <v/>
      </c>
    </row>
    <row r="100" spans="1:23" ht="15.6" x14ac:dyDescent="0.15">
      <c r="A100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0" s="17" t="str">
        <f t="shared" ca="1" si="11"/>
        <v>_x000D_						{ chinese: `说`, pinyin: `shuō` },_x000D_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100" s="18" t="s">
        <v>650</v>
      </c>
      <c r="D100" s="18" t="s">
        <v>651</v>
      </c>
      <c r="I100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0" s="17" t="str">
        <f t="shared" ca="1" si="13"/>
        <v>_x000D_						{ chinese: `喊`, pinyin: `hǎn` },_x000D_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0" t="s">
        <v>652</v>
      </c>
      <c r="L100" s="15" t="s">
        <v>653</v>
      </c>
      <c r="M100" t="str">
        <f t="shared" si="14"/>
        <v/>
      </c>
      <c r="O100" t="str">
        <f t="shared" si="15"/>
        <v/>
      </c>
      <c r="Q100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100" s="17" t="str">
        <f t="shared" ca="1" si="17"/>
        <v>_x000D_						{ chinese: `狐狸`, pinyin: `húlí` },_x000D_						{ chinese: `笨`, pinyin: `bèn` },_x000D_						{ chinese: `酸`, pinyin: `suān` },</v>
      </c>
      <c r="S100" t="s">
        <v>654</v>
      </c>
      <c r="T100" s="15" t="s">
        <v>655</v>
      </c>
      <c r="U100" t="str">
        <f t="shared" si="18"/>
        <v/>
      </c>
      <c r="W100" t="str">
        <f t="shared" si="19"/>
        <v/>
      </c>
    </row>
    <row r="101" spans="1:23" ht="15.6" x14ac:dyDescent="0.15">
      <c r="A101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1" s="17" t="str">
        <f t="shared" ca="1" si="11"/>
        <v>_x000D_						{ chinese: `春`, pinyin: `chūn` },_x000D_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101" s="18" t="s">
        <v>656</v>
      </c>
      <c r="D101" s="18" t="s">
        <v>657</v>
      </c>
      <c r="I101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1" s="17" t="str">
        <f t="shared" ca="1" si="13"/>
        <v>_x000D_						{ chinese: `身`, pinyin: `shēn` },_x000D_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1" t="s">
        <v>658</v>
      </c>
      <c r="L101" s="15" t="s">
        <v>551</v>
      </c>
      <c r="M101" t="str">
        <f t="shared" si="14"/>
        <v/>
      </c>
      <c r="O101" t="str">
        <f t="shared" si="15"/>
        <v/>
      </c>
      <c r="Q101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101" s="17" t="str">
        <f t="shared" ca="1" si="17"/>
        <v>_x000D_						{ chinese: `笨`, pinyin: `bèn` },_x000D_						{ chinese: `酸`, pinyin: `suān` },</v>
      </c>
      <c r="S101" t="s">
        <v>659</v>
      </c>
      <c r="T101" s="15" t="s">
        <v>660</v>
      </c>
      <c r="U101" t="str">
        <f t="shared" si="18"/>
        <v/>
      </c>
      <c r="W101" t="str">
        <f t="shared" si="19"/>
        <v/>
      </c>
    </row>
    <row r="102" spans="1:23" ht="15.6" x14ac:dyDescent="0.15">
      <c r="A102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2" s="17" t="str">
        <f t="shared" ca="1" si="11"/>
        <v>_x000D_						{ chinese: `青蛙`, pinyin: `qīnɡwā` },_x000D_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102" s="18" t="s">
        <v>661</v>
      </c>
      <c r="D102" s="18" t="s">
        <v>662</v>
      </c>
      <c r="I102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2" s="17" t="str">
        <f t="shared" ca="1" si="13"/>
        <v>_x000D_						{ chinese: `只`, pinyin: `zhī` },_x000D_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2" t="s">
        <v>663</v>
      </c>
      <c r="L102" s="15" t="s">
        <v>573</v>
      </c>
      <c r="M102" t="str">
        <f t="shared" si="14"/>
        <v/>
      </c>
      <c r="O102" t="str">
        <f t="shared" si="15"/>
        <v/>
      </c>
      <c r="Q102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102" s="17" t="str">
        <f t="shared" ca="1" si="17"/>
        <v>_x000D_						{ chinese: `酸`, pinyin: `suān` },</v>
      </c>
      <c r="S102" t="s">
        <v>664</v>
      </c>
      <c r="T102" s="15" t="s">
        <v>665</v>
      </c>
      <c r="U102" t="str">
        <f t="shared" si="18"/>
        <v/>
      </c>
      <c r="W102" t="str">
        <f t="shared" si="19"/>
        <v/>
      </c>
    </row>
    <row r="103" spans="1:23" ht="15.6" x14ac:dyDescent="0.15">
      <c r="A103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3" s="17" t="str">
        <f t="shared" ca="1" si="11"/>
        <v>_x000D_						{ chinese: `夏`, pinyin: `xià` },_x000D_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103" s="18" t="s">
        <v>666</v>
      </c>
      <c r="D103" s="18" t="s">
        <v>667</v>
      </c>
      <c r="I103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3" s="17" t="str">
        <f t="shared" ca="1" si="13"/>
        <v>_x000D_						{ chinese: `窝`, pinyin: `wō` },_x000D_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3" t="s">
        <v>668</v>
      </c>
      <c r="L103" s="15" t="s">
        <v>669</v>
      </c>
      <c r="M103" t="str">
        <f t="shared" si="14"/>
        <v/>
      </c>
      <c r="O103" t="str">
        <f t="shared" si="15"/>
        <v/>
      </c>
      <c r="Q103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103" s="17" t="str">
        <f t="shared" ca="1" si="17"/>
        <v/>
      </c>
      <c r="U103" t="str">
        <f t="shared" si="18"/>
        <v xml:space="preserve"> </v>
      </c>
      <c r="V103" t="s">
        <v>391</v>
      </c>
      <c r="W103" t="str">
        <f t="shared" si="19"/>
        <v xml:space="preserve"> </v>
      </c>
    </row>
    <row r="104" spans="1:23" ht="15.6" x14ac:dyDescent="0.15">
      <c r="A104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4" s="17" t="str">
        <f t="shared" ca="1" si="11"/>
        <v>_x000D_						{ chinese: `弯`, pinyin: `wān` },_x000D_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104" s="18" t="s">
        <v>670</v>
      </c>
      <c r="D104" s="18" t="s">
        <v>671</v>
      </c>
      <c r="I104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4" s="17" t="str">
        <f t="shared" ca="1" si="13"/>
        <v>_x000D_						{ chinese: `孤单`, pinyin: `ɡūdān` },_x000D_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4" t="s">
        <v>672</v>
      </c>
      <c r="L104" s="15" t="s">
        <v>673</v>
      </c>
      <c r="M104" t="str">
        <f t="shared" si="14"/>
        <v/>
      </c>
      <c r="O104" t="str">
        <f t="shared" si="15"/>
        <v/>
      </c>
      <c r="Q104" s="16" t="str">
        <f t="shared" ca="1" si="16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</v>
      </c>
      <c r="R104" s="17" t="str">
        <f t="shared" ca="1" si="17"/>
        <v>_x000D_				{_x000D_					names: { en: `Literacy 3`, zh_cn: `识字表3`, zh_tw: `識字錶3` },_x000D_					words: [_x000D_						{ chinese: `曹`, pinyin: `cáo` },_x000D_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},_x000D_					],_x000D_				},</v>
      </c>
      <c r="S104" t="s">
        <v>674</v>
      </c>
      <c r="T104" s="15" t="s">
        <v>675</v>
      </c>
      <c r="U104" t="str">
        <f t="shared" si="18"/>
        <v>Literacy 3</v>
      </c>
      <c r="V104" t="s">
        <v>600</v>
      </c>
      <c r="W104" t="str">
        <f t="shared" si="19"/>
        <v>識字錶3</v>
      </c>
    </row>
    <row r="105" spans="1:23" ht="15.6" x14ac:dyDescent="0.15">
      <c r="A105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5" s="17" t="str">
        <f t="shared" ca="1" si="11"/>
        <v>_x000D_						{ chinese: `皮`, pinyin: `pí` },_x000D_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105" s="18" t="s">
        <v>676</v>
      </c>
      <c r="D105" s="18" t="s">
        <v>677</v>
      </c>
      <c r="I105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5" s="17" t="str">
        <f t="shared" ca="1" si="13"/>
        <v>_x000D_						{ chinese: `种`, pinyin: `zhǒnɡ` },_x000D_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5" t="s">
        <v>678</v>
      </c>
      <c r="L105" s="15" t="s">
        <v>679</v>
      </c>
      <c r="M105" t="str">
        <f t="shared" si="14"/>
        <v/>
      </c>
      <c r="O105" t="str">
        <f t="shared" si="15"/>
        <v/>
      </c>
      <c r="Q105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05" s="17" t="str">
        <f t="shared" ca="1" si="17"/>
        <v>_x000D_						{ chinese: `称`, pinyin: `chēnɡ` },_x000D_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05" t="s">
        <v>680</v>
      </c>
      <c r="T105" s="15" t="s">
        <v>681</v>
      </c>
      <c r="U105" t="str">
        <f t="shared" si="18"/>
        <v/>
      </c>
      <c r="W105" t="str">
        <f t="shared" si="19"/>
        <v/>
      </c>
    </row>
    <row r="106" spans="1:23" ht="15.6" x14ac:dyDescent="0.15">
      <c r="A106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6" s="17" t="str">
        <f t="shared" ca="1" si="11"/>
        <v>_x000D_						{ chinese: `地`, pinyin: `de` },_x000D_						{ chinese: `冬`, pinyin: `dōnɡ` },_x000D_						{ chinese: `男女`, pinyin: `nánnǚ` },_x000D_						{ chinese: `开关`, pinyin: `kāiɡuān` },_x000D_						{ chinese: `正反`, pinyin: `zhènɡfǎn` },</v>
      </c>
      <c r="C106" s="20" t="s">
        <v>98</v>
      </c>
      <c r="D106" s="18" t="s">
        <v>565</v>
      </c>
      <c r="I106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6" s="17" t="str">
        <f t="shared" ca="1" si="13"/>
        <v>_x000D_						{ chinese: `都`, pinyin: `dōu` },_x000D_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6" t="s">
        <v>682</v>
      </c>
      <c r="L106" s="15" t="s">
        <v>683</v>
      </c>
      <c r="M106" t="str">
        <f t="shared" si="14"/>
        <v/>
      </c>
      <c r="O106" t="str">
        <f t="shared" si="15"/>
        <v/>
      </c>
      <c r="Q106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06" s="17" t="str">
        <f t="shared" ca="1" si="17"/>
        <v>_x000D_						{ chinese: `员`, pinyin: `yuán` },_x000D_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06" t="s">
        <v>684</v>
      </c>
      <c r="T106" s="15" t="s">
        <v>420</v>
      </c>
      <c r="U106" t="str">
        <f t="shared" si="18"/>
        <v/>
      </c>
      <c r="W106" t="str">
        <f t="shared" si="19"/>
        <v/>
      </c>
    </row>
    <row r="107" spans="1:23" ht="15.6" x14ac:dyDescent="0.15">
      <c r="A107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7" s="17" t="str">
        <f t="shared" ca="1" si="11"/>
        <v>_x000D_						{ chinese: `冬`, pinyin: `dōnɡ` },_x000D_						{ chinese: `男女`, pinyin: `nánnǚ` },_x000D_						{ chinese: `开关`, pinyin: `kāiɡuān` },_x000D_						{ chinese: `正反`, pinyin: `zhènɡfǎn` },</v>
      </c>
      <c r="C107" s="18" t="s">
        <v>685</v>
      </c>
      <c r="D107" s="18" t="s">
        <v>629</v>
      </c>
      <c r="I107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7" s="17" t="str">
        <f t="shared" ca="1" si="13"/>
        <v>_x000D_						{ chinese: `邻居`, pinyin: `línjū` },_x000D_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7" t="s">
        <v>686</v>
      </c>
      <c r="L107" s="15" t="s">
        <v>687</v>
      </c>
      <c r="M107" t="str">
        <f t="shared" si="14"/>
        <v/>
      </c>
      <c r="O107" t="str">
        <f t="shared" si="15"/>
        <v/>
      </c>
      <c r="Q107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07" s="17" t="str">
        <f t="shared" ca="1" si="17"/>
        <v>_x000D_						{ chinese: `根`, pinyin: `ɡēn` },_x000D_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07" t="s">
        <v>688</v>
      </c>
      <c r="T107" s="15" t="s">
        <v>641</v>
      </c>
      <c r="U107" t="str">
        <f t="shared" si="18"/>
        <v/>
      </c>
      <c r="W107" t="str">
        <f t="shared" si="19"/>
        <v/>
      </c>
    </row>
    <row r="108" spans="1:23" ht="15.6" x14ac:dyDescent="0.15">
      <c r="A108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8" s="17" t="str">
        <f t="shared" ca="1" si="11"/>
        <v>_x000D_						{ chinese: `男女`, pinyin: `nánnǚ` },_x000D_						{ chinese: `开关`, pinyin: `kāiɡuān` },_x000D_						{ chinese: `正反`, pinyin: `zhènɡfǎn` },</v>
      </c>
      <c r="C108" s="18" t="s">
        <v>689</v>
      </c>
      <c r="D108" s="18" t="s">
        <v>690</v>
      </c>
      <c r="I108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8" s="17" t="str">
        <f t="shared" ca="1" si="13"/>
        <v>_x000D_						{ chinese: `招呼`, pinyin: `zhāohu` },_x000D_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8" t="s">
        <v>691</v>
      </c>
      <c r="L108" s="15" t="s">
        <v>692</v>
      </c>
      <c r="M108" t="str">
        <f t="shared" si="14"/>
        <v/>
      </c>
      <c r="O108" t="str">
        <f t="shared" si="15"/>
        <v/>
      </c>
      <c r="Q108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08" s="17" t="str">
        <f t="shared" ca="1" si="17"/>
        <v>_x000D_						{ chinese: `柱`, pinyin: `zhù` },_x000D_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08" t="s">
        <v>693</v>
      </c>
      <c r="T108" s="15" t="s">
        <v>694</v>
      </c>
      <c r="U108" t="str">
        <f t="shared" si="18"/>
        <v/>
      </c>
      <c r="W108" t="str">
        <f t="shared" si="19"/>
        <v/>
      </c>
    </row>
    <row r="109" spans="1:23" ht="15.6" x14ac:dyDescent="0.15">
      <c r="A109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09" s="17" t="str">
        <f t="shared" ca="1" si="11"/>
        <v>_x000D_						{ chinese: `开关`, pinyin: `kāiɡuān` },_x000D_						{ chinese: `正反`, pinyin: `zhènɡfǎn` },</v>
      </c>
      <c r="C109" s="18" t="s">
        <v>695</v>
      </c>
      <c r="D109" s="18" t="s">
        <v>696</v>
      </c>
      <c r="I109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09" s="17" t="str">
        <f t="shared" ca="1" si="13"/>
        <v>_x000D_						{ chinese: `静`, pinyin: `jìnɡ` },_x000D_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09" t="s">
        <v>697</v>
      </c>
      <c r="L109" s="15" t="s">
        <v>698</v>
      </c>
      <c r="M109" t="str">
        <f t="shared" si="14"/>
        <v/>
      </c>
      <c r="O109" t="str">
        <f t="shared" si="15"/>
        <v/>
      </c>
      <c r="Q109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09" s="17" t="str">
        <f t="shared" ca="1" si="17"/>
        <v>_x000D_						{ chinese: `议论`, pinyin: `yìlùn` },_x000D_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09" t="s">
        <v>699</v>
      </c>
      <c r="T109" s="15" t="s">
        <v>700</v>
      </c>
      <c r="U109" t="str">
        <f t="shared" si="18"/>
        <v/>
      </c>
      <c r="W109" t="str">
        <f t="shared" si="19"/>
        <v/>
      </c>
    </row>
    <row r="110" spans="1:23" ht="15.6" x14ac:dyDescent="0.15">
      <c r="A110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0" s="17" t="str">
        <f t="shared" ca="1" si="11"/>
        <v>_x000D_						{ chinese: `正反`, pinyin: `zhènɡfǎn` },</v>
      </c>
      <c r="C110" s="18" t="s">
        <v>701</v>
      </c>
      <c r="D110" s="18" t="s">
        <v>702</v>
      </c>
      <c r="I110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0" s="17" t="str">
        <f t="shared" ca="1" si="13"/>
        <v>_x000D_						{ chinese: `乐`, pinyin: `lè` },_x000D_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0" t="s">
        <v>703</v>
      </c>
      <c r="L110" s="15" t="s">
        <v>704</v>
      </c>
      <c r="M110" t="str">
        <f t="shared" si="14"/>
        <v/>
      </c>
      <c r="O110" t="str">
        <f t="shared" si="15"/>
        <v/>
      </c>
      <c r="Q110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0" s="17" t="str">
        <f t="shared" ca="1" si="17"/>
        <v>_x000D_						{ chinese: `重`, pinyin: `zhònɡ` },_x000D_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0" t="s">
        <v>705</v>
      </c>
      <c r="T110" s="15" t="s">
        <v>706</v>
      </c>
      <c r="U110" t="str">
        <f t="shared" si="18"/>
        <v/>
      </c>
      <c r="W110" t="str">
        <f t="shared" si="19"/>
        <v/>
      </c>
    </row>
    <row r="111" spans="1:23" ht="15.6" x14ac:dyDescent="0.15">
      <c r="A111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1" s="17" t="str">
        <f t="shared" ca="1" si="11"/>
        <v/>
      </c>
      <c r="C111" s="19"/>
      <c r="D111" s="18"/>
      <c r="I111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1" s="17" t="str">
        <f t="shared" ca="1" si="13"/>
        <v>_x000D_						{ chinese: `怎`, pinyin: `zěn` },_x000D_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1" t="s">
        <v>707</v>
      </c>
      <c r="L111" s="15" t="s">
        <v>708</v>
      </c>
      <c r="M111" t="str">
        <f t="shared" si="14"/>
        <v/>
      </c>
      <c r="O111" t="str">
        <f t="shared" si="15"/>
        <v/>
      </c>
      <c r="Q111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1" s="17" t="str">
        <f t="shared" ca="1" si="17"/>
        <v>_x000D_						{ chinese: `杆`, pinyin: `ɡǎn` },_x000D_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1" t="s">
        <v>709</v>
      </c>
      <c r="T111" s="15" t="s">
        <v>710</v>
      </c>
      <c r="U111" t="str">
        <f t="shared" si="18"/>
        <v/>
      </c>
      <c r="W111" t="str">
        <f t="shared" si="19"/>
        <v/>
      </c>
    </row>
    <row r="112" spans="1:23" ht="15.6" x14ac:dyDescent="0.15">
      <c r="A112" s="16" t="str">
        <f t="shared" ca="1" si="10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2" s="17" t="str">
        <f t="shared" ca="1" si="11"/>
        <v>_x000D_				{_x000D_					names: { en: `Unit 5`, zh_cn: `第五单元`, zh_tw: `第五单元` },_x000D_					words: [_x000D_						{ chinese: `远`, pinyin: `yuǎn` },_x000D_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},_x000D_					],_x000D_				},</v>
      </c>
      <c r="C112" s="18" t="s">
        <v>711</v>
      </c>
      <c r="D112" s="18" t="s">
        <v>712</v>
      </c>
      <c r="E112" t="s">
        <v>713</v>
      </c>
      <c r="F112" t="s">
        <v>714</v>
      </c>
      <c r="G112" t="str">
        <f>F112</f>
        <v>第五单元</v>
      </c>
      <c r="I112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2" s="17" t="str">
        <f t="shared" ca="1" si="13"/>
        <v>_x000D_						{ chinese: `独`, pinyin: `dú` },_x000D_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2" t="s">
        <v>715</v>
      </c>
      <c r="L112" s="15" t="s">
        <v>716</v>
      </c>
      <c r="M112" t="str">
        <f t="shared" si="14"/>
        <v/>
      </c>
      <c r="O112" t="str">
        <f t="shared" si="15"/>
        <v/>
      </c>
      <c r="Q112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2" s="17" t="str">
        <f t="shared" ca="1" si="17"/>
        <v>_x000D_						{ chinese: `秤`, pinyin: `chènɡ` },_x000D_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2" t="s">
        <v>717</v>
      </c>
      <c r="T112" s="15" t="s">
        <v>718</v>
      </c>
      <c r="U112" t="str">
        <f t="shared" si="18"/>
        <v/>
      </c>
      <c r="W112" t="str">
        <f t="shared" si="19"/>
        <v/>
      </c>
    </row>
    <row r="113" spans="1:23" ht="15.6" x14ac:dyDescent="0.15">
      <c r="A113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3" s="17" t="str">
        <f t="shared" ca="1" si="11"/>
        <v>_x000D_						{ chinese: `有`, pinyin: `yǒu` },_x000D_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13" s="18" t="s">
        <v>719</v>
      </c>
      <c r="D113" s="18" t="s">
        <v>720</v>
      </c>
      <c r="I113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3" s="17" t="str">
        <f t="shared" ca="1" si="13"/>
        <v>_x000D_						{ chinese: `跳绳`, pinyin: `tiàoshénɡ` },_x000D_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3" t="s">
        <v>721</v>
      </c>
      <c r="L113" s="15" t="s">
        <v>722</v>
      </c>
      <c r="M113" t="str">
        <f t="shared" si="14"/>
        <v/>
      </c>
      <c r="O113" t="str">
        <f t="shared" si="15"/>
        <v/>
      </c>
      <c r="Q113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3" s="17" t="str">
        <f t="shared" ca="1" si="17"/>
        <v>_x000D_						{ chinese: `砍`, pinyin: `kǎn` },_x000D_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3" t="s">
        <v>723</v>
      </c>
      <c r="T113" s="15" t="s">
        <v>724</v>
      </c>
      <c r="U113" t="str">
        <f t="shared" si="18"/>
        <v/>
      </c>
      <c r="W113" t="str">
        <f t="shared" si="19"/>
        <v/>
      </c>
    </row>
    <row r="114" spans="1:23" ht="15.6" x14ac:dyDescent="0.15">
      <c r="A114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4" s="17" t="str">
        <f t="shared" ca="1" si="11"/>
        <v>_x000D_						{ chinese: `色`, pinyin: `sè` },_x000D_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14" s="18" t="s">
        <v>725</v>
      </c>
      <c r="D114" s="18" t="s">
        <v>726</v>
      </c>
      <c r="I114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4" s="17" t="str">
        <f t="shared" ca="1" si="13"/>
        <v>_x000D_						{ chinese: `讲`, pinyin: `jiǎnɡ` },_x000D_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4" t="s">
        <v>727</v>
      </c>
      <c r="L114" s="15" t="s">
        <v>728</v>
      </c>
      <c r="M114" t="str">
        <f t="shared" si="14"/>
        <v/>
      </c>
      <c r="O114" t="str">
        <f t="shared" si="15"/>
        <v/>
      </c>
      <c r="Q114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4" s="17" t="str">
        <f t="shared" ca="1" si="17"/>
        <v>_x000D_						{ chinese: `线`, pinyin: `xiàn` },_x000D_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4" t="s">
        <v>729</v>
      </c>
      <c r="T114" s="15" t="s">
        <v>730</v>
      </c>
      <c r="U114" t="str">
        <f t="shared" si="18"/>
        <v/>
      </c>
      <c r="W114" t="str">
        <f t="shared" si="19"/>
        <v/>
      </c>
    </row>
    <row r="115" spans="1:23" ht="15.6" x14ac:dyDescent="0.15">
      <c r="A115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5" s="17" t="str">
        <f t="shared" ca="1" si="11"/>
        <v>_x000D_						{ chinese: `近`, pinyin: `jìn` },_x000D_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15" s="18" t="s">
        <v>731</v>
      </c>
      <c r="D115" s="18" t="s">
        <v>732</v>
      </c>
      <c r="I115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5" s="17" t="str">
        <f t="shared" ca="1" si="13"/>
        <v>_x000D_						{ chinese: `得`, pinyin: `dé` },_x000D_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5" t="s">
        <v>332</v>
      </c>
      <c r="L115" s="15" t="s">
        <v>333</v>
      </c>
      <c r="M115" t="str">
        <f t="shared" si="14"/>
        <v/>
      </c>
      <c r="O115" t="str">
        <f t="shared" si="15"/>
        <v/>
      </c>
      <c r="Q115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5" s="17" t="str">
        <f t="shared" ca="1" si="17"/>
        <v>_x000D_						{ chinese: `止`, pinyin: `zhǐ` },_x000D_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5" t="s">
        <v>733</v>
      </c>
      <c r="T115" s="15" t="s">
        <v>405</v>
      </c>
      <c r="U115" t="str">
        <f t="shared" si="18"/>
        <v/>
      </c>
      <c r="W115" t="str">
        <f t="shared" si="19"/>
        <v/>
      </c>
    </row>
    <row r="116" spans="1:23" ht="15.6" x14ac:dyDescent="0.15">
      <c r="A116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6" s="17" t="str">
        <f t="shared" ca="1" si="11"/>
        <v>_x000D_						{ chinese: `听`, pinyin: `tīnɡ` },_x000D_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16" s="18" t="s">
        <v>734</v>
      </c>
      <c r="D116" s="18" t="s">
        <v>735</v>
      </c>
      <c r="I116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6" s="17" t="str">
        <f t="shared" ca="1" si="13"/>
        <v>_x000D_						{ chinese: `羽`, pinyin: `yǔ` },_x000D_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6" t="s">
        <v>736</v>
      </c>
      <c r="L116" s="15" t="s">
        <v>265</v>
      </c>
      <c r="M116" t="str">
        <f t="shared" si="14"/>
        <v/>
      </c>
      <c r="O116" t="str">
        <f t="shared" si="15"/>
        <v/>
      </c>
      <c r="Q116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6" s="17" t="str">
        <f t="shared" ca="1" si="17"/>
        <v>_x000D_						{ chinese: `量`, pinyin: `liànɡ` },_x000D_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6" t="s">
        <v>737</v>
      </c>
      <c r="T116" s="15" t="s">
        <v>555</v>
      </c>
      <c r="U116" t="str">
        <f t="shared" si="18"/>
        <v/>
      </c>
      <c r="W116" t="str">
        <f t="shared" si="19"/>
        <v/>
      </c>
    </row>
    <row r="117" spans="1:23" ht="15.6" x14ac:dyDescent="0.15">
      <c r="A117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7" s="17" t="str">
        <f t="shared" ca="1" si="11"/>
        <v>_x000D_						{ chinese: `无`, pinyin: `wú` },_x000D_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17" s="18" t="s">
        <v>738</v>
      </c>
      <c r="D117" s="18" t="s">
        <v>161</v>
      </c>
      <c r="I117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7" s="17" t="str">
        <f t="shared" ca="1" si="13"/>
        <v>_x000D_						{ chinese: `球`, pinyin: `qiú` },_x000D_						{ chinese: `戏`, pinyin: `xì` },_x000D_						{ chinese: `排`, pinyin: `pái` },_x000D_						{ chinese: `篮`, pinyin: `lán` },_x000D_						{ chinese: `连`, pinyin: `lián` },_x000D_						{ chinese: `运`, pinyin: `yùn` },</v>
      </c>
      <c r="K117" t="s">
        <v>739</v>
      </c>
      <c r="L117" s="15" t="s">
        <v>740</v>
      </c>
      <c r="M117" t="str">
        <f t="shared" si="14"/>
        <v/>
      </c>
      <c r="O117" t="str">
        <f t="shared" si="15"/>
        <v/>
      </c>
      <c r="Q117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7" s="17" t="str">
        <f t="shared" ca="1" si="17"/>
        <v>_x000D_						{ chinese: `玲`, pinyin: `línɡ` },_x000D_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7" t="s">
        <v>741</v>
      </c>
      <c r="T117" s="15" t="s">
        <v>563</v>
      </c>
      <c r="U117" t="str">
        <f t="shared" si="18"/>
        <v/>
      </c>
      <c r="W117" t="str">
        <f t="shared" si="19"/>
        <v/>
      </c>
    </row>
    <row r="118" spans="1:23" ht="15.6" x14ac:dyDescent="0.15">
      <c r="A118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8" s="17" t="str">
        <f t="shared" ca="1" si="11"/>
        <v>_x000D_						{ chinese: `声`, pinyin: `shēnɡ` },_x000D_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18" s="18" t="s">
        <v>742</v>
      </c>
      <c r="D118" s="18" t="s">
        <v>743</v>
      </c>
      <c r="I118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8" s="17" t="str">
        <f t="shared" ca="1" si="13"/>
        <v>_x000D_						{ chinese: `戏`, pinyin: `xì` },_x000D_						{ chinese: `排`, pinyin: `pái` },_x000D_						{ chinese: `篮`, pinyin: `lán` },_x000D_						{ chinese: `连`, pinyin: `lián` },_x000D_						{ chinese: `运`, pinyin: `yùn` },</v>
      </c>
      <c r="K118" t="s">
        <v>744</v>
      </c>
      <c r="L118" s="15" t="s">
        <v>745</v>
      </c>
      <c r="M118" t="str">
        <f t="shared" si="14"/>
        <v/>
      </c>
      <c r="O118" t="str">
        <f t="shared" si="15"/>
        <v/>
      </c>
      <c r="Q118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8" s="17" t="str">
        <f t="shared" ca="1" si="17"/>
        <v>_x000D_						{ chinese: `详`, pinyin: `xiánɡ` },_x000D_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8" t="s">
        <v>746</v>
      </c>
      <c r="T118" s="15" t="s">
        <v>536</v>
      </c>
      <c r="U118" t="str">
        <f t="shared" si="18"/>
        <v/>
      </c>
      <c r="W118" t="str">
        <f t="shared" si="19"/>
        <v/>
      </c>
    </row>
    <row r="119" spans="1:23" ht="15.6" x14ac:dyDescent="0.15">
      <c r="A119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19" s="17" t="str">
        <f t="shared" ca="1" si="11"/>
        <v>_x000D_						{ chinese: `去`, pinyin: `qù` },_x000D_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19" s="18" t="s">
        <v>747</v>
      </c>
      <c r="D119" s="18" t="s">
        <v>489</v>
      </c>
      <c r="I119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19" s="17" t="str">
        <f t="shared" ca="1" si="13"/>
        <v>_x000D_						{ chinese: `排`, pinyin: `pái` },_x000D_						{ chinese: `篮`, pinyin: `lán` },_x000D_						{ chinese: `连`, pinyin: `lián` },_x000D_						{ chinese: `运`, pinyin: `yùn` },</v>
      </c>
      <c r="K119" t="s">
        <v>748</v>
      </c>
      <c r="L119" s="15" t="s">
        <v>749</v>
      </c>
      <c r="M119" t="str">
        <f t="shared" si="14"/>
        <v/>
      </c>
      <c r="O119" t="str">
        <f t="shared" si="15"/>
        <v/>
      </c>
      <c r="Q119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19" s="17" t="str">
        <f t="shared" ca="1" si="17"/>
        <v>_x000D_						{ chinese: `幅`, pinyin: `fú` },_x000D_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19" t="s">
        <v>750</v>
      </c>
      <c r="T119" s="15" t="s">
        <v>751</v>
      </c>
      <c r="U119" t="str">
        <f t="shared" si="18"/>
        <v/>
      </c>
      <c r="W119" t="str">
        <f t="shared" si="19"/>
        <v/>
      </c>
    </row>
    <row r="120" spans="1:23" ht="15.6" x14ac:dyDescent="0.15">
      <c r="A120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0" s="17" t="str">
        <f t="shared" ca="1" si="11"/>
        <v>_x000D_						{ chinese: `还`, pinyin: `hái` },_x000D_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0" s="18" t="s">
        <v>752</v>
      </c>
      <c r="D120" s="18" t="s">
        <v>753</v>
      </c>
      <c r="I120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0" s="17" t="str">
        <f t="shared" ca="1" si="13"/>
        <v>_x000D_						{ chinese: `篮`, pinyin: `lán` },_x000D_						{ chinese: `连`, pinyin: `lián` },_x000D_						{ chinese: `运`, pinyin: `yùn` },</v>
      </c>
      <c r="K120" t="s">
        <v>754</v>
      </c>
      <c r="L120" s="15" t="s">
        <v>755</v>
      </c>
      <c r="M120" t="str">
        <f t="shared" si="14"/>
        <v/>
      </c>
      <c r="O120" t="str">
        <f t="shared" si="15"/>
        <v/>
      </c>
      <c r="Q120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0" s="17" t="str">
        <f t="shared" ca="1" si="17"/>
        <v>_x000D_						{ chinese: `评奖`, pinyin: `pínɡjiǎnɡ` },_x000D_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0" t="s">
        <v>756</v>
      </c>
      <c r="T120" s="15" t="s">
        <v>757</v>
      </c>
      <c r="U120" t="str">
        <f t="shared" si="18"/>
        <v/>
      </c>
      <c r="W120" t="str">
        <f t="shared" si="19"/>
        <v/>
      </c>
    </row>
    <row r="121" spans="1:23" ht="15.6" x14ac:dyDescent="0.15">
      <c r="A121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1" s="17" t="str">
        <f t="shared" ca="1" si="11"/>
        <v>_x000D_						{ chinese: `来`, pinyin: `lái` },_x000D_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1" s="18" t="s">
        <v>758</v>
      </c>
      <c r="D121" s="18" t="s">
        <v>759</v>
      </c>
      <c r="I121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1" s="17" t="str">
        <f t="shared" ca="1" si="13"/>
        <v>_x000D_						{ chinese: `连`, pinyin: `lián` },_x000D_						{ chinese: `运`, pinyin: `yùn` },</v>
      </c>
      <c r="K121" t="s">
        <v>760</v>
      </c>
      <c r="L121" s="15" t="s">
        <v>761</v>
      </c>
      <c r="M121" t="str">
        <f t="shared" si="14"/>
        <v/>
      </c>
      <c r="O121" t="str">
        <f t="shared" si="15"/>
        <v/>
      </c>
      <c r="Q121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1" s="17" t="str">
        <f t="shared" ca="1" si="17"/>
        <v>_x000D_						{ chinese: `催`, pinyin: `cuī` },_x000D_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1" t="s">
        <v>762</v>
      </c>
      <c r="T121" s="15" t="s">
        <v>763</v>
      </c>
      <c r="U121" t="str">
        <f t="shared" si="18"/>
        <v/>
      </c>
      <c r="W121" t="str">
        <f t="shared" si="19"/>
        <v/>
      </c>
    </row>
    <row r="122" spans="1:23" ht="15.6" x14ac:dyDescent="0.15">
      <c r="A122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2" s="17" t="str">
        <f t="shared" ca="1" si="11"/>
        <v>_x000D_						{ chinese: `多少`, pinyin: `duōshǎo` },_x000D_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2" s="18" t="s">
        <v>764</v>
      </c>
      <c r="D122" s="18" t="s">
        <v>765</v>
      </c>
      <c r="I122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2" s="17" t="str">
        <f t="shared" ca="1" si="13"/>
        <v>_x000D_						{ chinese: `运`, pinyin: `yùn` },</v>
      </c>
      <c r="K122" t="s">
        <v>766</v>
      </c>
      <c r="L122" s="15" t="s">
        <v>767</v>
      </c>
      <c r="M122" t="str">
        <f t="shared" si="14"/>
        <v/>
      </c>
      <c r="O122" t="str">
        <f t="shared" si="15"/>
        <v/>
      </c>
      <c r="Q122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2" s="17" t="str">
        <f t="shared" ca="1" si="17"/>
        <v>_x000D_						{ chinese: `脏`, pinyin: `zānɡ` },_x000D_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2" t="s">
        <v>768</v>
      </c>
      <c r="T122" s="15" t="s">
        <v>769</v>
      </c>
      <c r="U122" t="str">
        <f t="shared" si="18"/>
        <v/>
      </c>
      <c r="W122" t="str">
        <f t="shared" si="19"/>
        <v/>
      </c>
    </row>
    <row r="123" spans="1:23" ht="15.6" x14ac:dyDescent="0.15">
      <c r="A123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3" s="17" t="str">
        <f t="shared" ca="1" si="11"/>
        <v>_x000D_						{ chinese: `黄牛`, pinyin: `huánɡniú` },_x000D_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3" s="18" t="s">
        <v>770</v>
      </c>
      <c r="D123" s="18" t="s">
        <v>771</v>
      </c>
      <c r="I123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3" s="17" t="str">
        <f t="shared" ca="1" si="13"/>
        <v/>
      </c>
      <c r="M123" t="str">
        <f t="shared" si="14"/>
        <v/>
      </c>
      <c r="O123" t="str">
        <f t="shared" si="15"/>
        <v/>
      </c>
      <c r="Q123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3" s="17" t="str">
        <f t="shared" ca="1" si="17"/>
        <v>_x000D_						{ chinese: `伤`, pinyin: `shānɡ` },_x000D_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3" t="s">
        <v>772</v>
      </c>
      <c r="T123" s="15" t="s">
        <v>773</v>
      </c>
      <c r="U123" t="str">
        <f t="shared" si="18"/>
        <v/>
      </c>
      <c r="W123" t="str">
        <f t="shared" si="19"/>
        <v/>
      </c>
    </row>
    <row r="124" spans="1:23" ht="15.6" x14ac:dyDescent="0.15">
      <c r="A124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4" s="17" t="str">
        <f t="shared" ca="1" si="11"/>
        <v>_x000D_						{ chinese: `只`, pinyin: `zhī` },_x000D_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4" s="18" t="s">
        <v>663</v>
      </c>
      <c r="D124" s="18" t="s">
        <v>573</v>
      </c>
      <c r="I124" s="16" t="str">
        <f t="shared" ca="1" si="12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4" s="17" t="str">
        <f t="shared" ca="1" si="13"/>
        <v>_x000D_				{_x000D_					names: { en: `Literacy 4`, zh_cn: `识字表4`, zh_tw: `識字錶4` },_x000D_					words: [_x000D_						{ chinese: `夜`, pinyin: `yè` },_x000D_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},_x000D_					],_x000D_				},</v>
      </c>
      <c r="K124" t="s">
        <v>774</v>
      </c>
      <c r="L124" s="15" t="s">
        <v>775</v>
      </c>
      <c r="M124" t="str">
        <f t="shared" si="14"/>
        <v>Literacy 4</v>
      </c>
      <c r="N124" t="s">
        <v>776</v>
      </c>
      <c r="O124" t="str">
        <f t="shared" si="15"/>
        <v>識字錶4</v>
      </c>
      <c r="Q124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4" s="17" t="str">
        <f t="shared" ca="1" si="17"/>
        <v>_x000D_						{ chinese: `报`, pinyin: `bào` },_x000D_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4" t="s">
        <v>777</v>
      </c>
      <c r="T124" s="15" t="s">
        <v>778</v>
      </c>
      <c r="U124" t="str">
        <f t="shared" si="18"/>
        <v/>
      </c>
      <c r="W124" t="str">
        <f t="shared" si="19"/>
        <v/>
      </c>
    </row>
    <row r="125" spans="1:23" ht="15.6" x14ac:dyDescent="0.15">
      <c r="A125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5" s="17" t="str">
        <f t="shared" ca="1" si="11"/>
        <v>_x000D_						{ chinese: `猫`, pinyin: `māo` },_x000D_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5" s="18" t="s">
        <v>779</v>
      </c>
      <c r="D125" s="18" t="s">
        <v>780</v>
      </c>
      <c r="I125" s="16" t="str">
        <f t="shared" ca="1" si="1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5" s="17" t="str">
        <f t="shared" ca="1" si="13"/>
        <v>_x000D_						{ chinese: `思`, pinyin: `sī` },_x000D_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25" t="s">
        <v>781</v>
      </c>
      <c r="L125" s="15" t="s">
        <v>782</v>
      </c>
      <c r="M125" t="str">
        <f t="shared" si="14"/>
        <v/>
      </c>
      <c r="O125" t="str">
        <f t="shared" si="15"/>
        <v/>
      </c>
      <c r="Q125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5" s="17" t="str">
        <f t="shared" ca="1" si="17"/>
        <v>_x000D_						{ chinese: `另`, pinyin: `lìnɡ` },_x000D_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5" t="s">
        <v>783</v>
      </c>
      <c r="T125" s="15" t="s">
        <v>285</v>
      </c>
      <c r="U125" t="str">
        <f t="shared" si="18"/>
        <v/>
      </c>
      <c r="W125" t="str">
        <f t="shared" si="19"/>
        <v/>
      </c>
    </row>
    <row r="126" spans="1:23" ht="15.6" x14ac:dyDescent="0.15">
      <c r="A126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6" s="17" t="str">
        <f t="shared" ca="1" si="11"/>
        <v>_x000D_						{ chinese: `边`, pinyin: `biān` },_x000D_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6" s="18" t="s">
        <v>784</v>
      </c>
      <c r="D126" s="18" t="s">
        <v>785</v>
      </c>
      <c r="I126" s="16" t="str">
        <f t="shared" ca="1" si="1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6" s="17" t="str">
        <f t="shared" ca="1" si="13"/>
        <v>_x000D_						{ chinese: `床`, pinyin: `chuánɡ` },_x000D_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26" t="s">
        <v>786</v>
      </c>
      <c r="L126" s="15" t="s">
        <v>787</v>
      </c>
      <c r="M126" t="str">
        <f t="shared" si="14"/>
        <v/>
      </c>
      <c r="O126" t="str">
        <f t="shared" si="15"/>
        <v/>
      </c>
      <c r="Q126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6" s="17" t="str">
        <f t="shared" ca="1" si="17"/>
        <v>_x000D_						{ chinese: `及`, pinyin: `jí` },_x000D_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6" t="s">
        <v>788</v>
      </c>
      <c r="T126" s="15" t="s">
        <v>180</v>
      </c>
      <c r="U126" t="str">
        <f t="shared" si="18"/>
        <v/>
      </c>
      <c r="W126" t="str">
        <f t="shared" si="19"/>
        <v/>
      </c>
    </row>
    <row r="127" spans="1:23" ht="15.6" x14ac:dyDescent="0.15">
      <c r="A127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7" s="17" t="str">
        <f t="shared" ca="1" si="11"/>
        <v>_x000D_						{ chinese: `鸭`, pinyin: `yā` },_x000D_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7" s="18" t="s">
        <v>789</v>
      </c>
      <c r="D127" s="18" t="s">
        <v>790</v>
      </c>
      <c r="I127" s="16" t="str">
        <f t="shared" ca="1" si="1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7" s="17" t="str">
        <f t="shared" ca="1" si="13"/>
        <v>_x000D_						{ chinese: `光`, pinyin: `ɡuānɡ` },_x000D_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27" t="s">
        <v>791</v>
      </c>
      <c r="L127" s="15" t="s">
        <v>792</v>
      </c>
      <c r="M127" t="str">
        <f t="shared" si="14"/>
        <v/>
      </c>
      <c r="O127" t="str">
        <f t="shared" si="15"/>
        <v/>
      </c>
      <c r="Q127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7" s="17" t="str">
        <f t="shared" ca="1" si="17"/>
        <v>_x000D_						{ chinese: `懒`, pinyin: `lǎn` },_x000D_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7" t="s">
        <v>793</v>
      </c>
      <c r="T127" s="15" t="s">
        <v>794</v>
      </c>
      <c r="U127" t="str">
        <f t="shared" si="18"/>
        <v/>
      </c>
      <c r="W127" t="str">
        <f t="shared" si="19"/>
        <v/>
      </c>
    </row>
    <row r="128" spans="1:23" ht="15.6" x14ac:dyDescent="0.15">
      <c r="A128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8" s="17" t="str">
        <f t="shared" ca="1" si="11"/>
        <v>_x000D_						{ chinese: `苹果`, pinyin: `pínɡɡuǒ` },_x000D_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8" s="18" t="s">
        <v>795</v>
      </c>
      <c r="D128" s="18" t="s">
        <v>796</v>
      </c>
      <c r="I128" s="16" t="str">
        <f t="shared" ca="1" si="1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8" s="17" t="str">
        <f t="shared" ca="1" si="13"/>
        <v>_x000D_						{ chinese: `疑`, pinyin: `yí` },_x000D_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28" t="s">
        <v>797</v>
      </c>
      <c r="L128" s="15" t="s">
        <v>798</v>
      </c>
      <c r="M128" t="str">
        <f t="shared" si="14"/>
        <v/>
      </c>
      <c r="O128" t="str">
        <f t="shared" si="15"/>
        <v/>
      </c>
      <c r="Q128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8" s="17" t="str">
        <f t="shared" ca="1" si="17"/>
        <v>_x000D_						{ chinese: `并`, pinyin: `bìnɡ` },_x000D_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8" t="s">
        <v>799</v>
      </c>
      <c r="T128" s="15" t="s">
        <v>249</v>
      </c>
      <c r="U128" t="str">
        <f t="shared" si="18"/>
        <v/>
      </c>
      <c r="W128" t="str">
        <f t="shared" si="19"/>
        <v/>
      </c>
    </row>
    <row r="129" spans="1:23" ht="15.6" x14ac:dyDescent="0.15">
      <c r="A129" s="16" t="str">
        <f t="shared" ca="1" si="1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29" s="17" t="str">
        <f t="shared" ca="1" si="11"/>
        <v>_x000D_						{ chinese: `杏`, pinyin: `xìnɡ` },_x000D_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29" s="18" t="s">
        <v>800</v>
      </c>
      <c r="D129" s="18" t="s">
        <v>801</v>
      </c>
      <c r="I129" s="16" t="str">
        <f t="shared" ca="1" si="1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29" s="17" t="str">
        <f t="shared" ca="1" si="13"/>
        <v>_x000D_						{ chinese: `举`, pinyin: `jǔ` },_x000D_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29" t="s">
        <v>802</v>
      </c>
      <c r="L129" s="15" t="s">
        <v>803</v>
      </c>
      <c r="M129" t="str">
        <f t="shared" si="14"/>
        <v/>
      </c>
      <c r="O129" t="str">
        <f t="shared" si="15"/>
        <v/>
      </c>
      <c r="Q129" s="16" t="str">
        <f t="shared" ca="1" si="1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29" s="17" t="str">
        <f t="shared" ca="1" si="17"/>
        <v>_x000D_						{ chinese: `糟`, pinyin: `zāo` },_x000D_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29" t="s">
        <v>804</v>
      </c>
      <c r="T129" s="15" t="s">
        <v>805</v>
      </c>
      <c r="U129" t="str">
        <f t="shared" si="18"/>
        <v/>
      </c>
      <c r="W129" t="str">
        <f t="shared" si="19"/>
        <v/>
      </c>
    </row>
    <row r="130" spans="1:23" ht="15.6" x14ac:dyDescent="0.15">
      <c r="A130" s="16" t="str">
        <f t="shared" ref="A130:A193" ca="1" si="20">IF(0=LEN(E130),OFFSET(A130, 1, 0), B130 &amp; IF(0=LEN(OFFSET(A130, 1, 0)), "",OFFSET(A130, 1, 0))) &amp; ""</f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0" s="17" t="str">
        <f t="shared" ref="B130:B193" ca="1" si="21">IF(0=LEN(C130),"",IF(0=LEN(E130), "", CHAR(13) &amp; REPT(CHAR(9), 4) &amp; "{" &amp; CHAR(13) &amp; REPT(CHAR(9), 5) &amp; "names: { en: `"&amp;E130&amp;"`, zh_cn: `"&amp;F130&amp;"`, zh_tw: `"&amp;G130&amp;"` }," &amp; CHAR(13) &amp; REPT(CHAR(9), 5) &amp; "words: [") &amp; CHAR(13) &amp; REPT(CHAR(9),6)&amp;"{ chinese: `"&amp;C130&amp;"`, pinyin: `"&amp;D130&amp;"` }," &amp; IF(0=LEN(OFFSET(C130,1,0)), "", OFFSET(B130, 1, 0)) &amp; IF(0=LEN(E130),"",CHAR(13) &amp; REPT(CHAR(9), 5) &amp; "]," &amp; CHAR(13) &amp; REPT(CHAR(9), 4) &amp; "},"))</f>
        <v>_x000D_						{ chinese: `桃`, pinyin: `táo` },_x000D_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0" s="18" t="s">
        <v>806</v>
      </c>
      <c r="D130" s="18" t="s">
        <v>807</v>
      </c>
      <c r="I130" s="16" t="str">
        <f t="shared" ref="I130:I193" ca="1" si="22">IF(0=LEN(M130),OFFSET(I130, 1, 0), J130 &amp; IF(0=LEN(OFFSET(I130, 1, 0)), "",OFFSET(I130, 1, 0))) &amp; ""</f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0" s="17" t="str">
        <f t="shared" ref="J130:J193" ca="1" si="23">IF(0=LEN(K130),"",IF(0=LEN(M130), "", CHAR(13) &amp; REPT(CHAR(9), 4) &amp; "{" &amp; CHAR(13) &amp; REPT(CHAR(9), 5) &amp; "names: { en: `"&amp;M130&amp;"`, zh_cn: `"&amp;N130&amp;"`, zh_tw: `"&amp;O130&amp;"` }," &amp; CHAR(13) &amp; REPT(CHAR(9), 5) &amp; "words: [") &amp; CHAR(13) &amp; REPT(CHAR(9),6)&amp;"{ chinese: `"&amp;K130&amp;"`, pinyin: `"&amp;L130&amp;"` }," &amp; IF(0=LEN(OFFSET(K130,1,0)), "", OFFSET(J130, 1, 0)) &amp; IF(0=LEN(M130),"",CHAR(13) &amp; REPT(CHAR(9), 5) &amp; "]," &amp; CHAR(13) &amp; REPT(CHAR(9), 4) &amp; "},"))</f>
        <v>_x000D_						{ chinese: `望`, pinyin: `wànɡ` },_x000D_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0" t="s">
        <v>808</v>
      </c>
      <c r="L130" s="15" t="s">
        <v>348</v>
      </c>
      <c r="M130" t="str">
        <f t="shared" ref="M130:M193" si="24">SUBSTITUTE(SUBSTITUTE(N130,"识字表", "Literacy "),"写字表","Writing ")</f>
        <v/>
      </c>
      <c r="O130" t="str">
        <f t="shared" ref="O130:O193" si="25">SUBSTITUTE(SUBSTITUTE(N130,"识字表", "識字錶"),"写字表","寫字錶")</f>
        <v/>
      </c>
      <c r="Q130" s="16" t="str">
        <f t="shared" ref="Q130:Q193" ca="1" si="26">IF(0=LEN(U130),OFFSET(Q130, 1, 0), R130 &amp; IF(0=LEN(OFFSET(Q130, 1, 0)), "",OFFSET(Q130, 1, 0))) &amp; ""</f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0" s="17" t="str">
        <f t="shared" ref="R130:R193" ca="1" si="27">IF(0=LEN(S130),"",IF(0=LEN(U130), "", CHAR(13) &amp; REPT(CHAR(9), 4) &amp; "{" &amp; CHAR(13) &amp; REPT(CHAR(9), 5) &amp; "names: { en: `"&amp;U130&amp;"`, zh_cn: `"&amp;V130&amp;"`, zh_tw: `"&amp;W130&amp;"` }," &amp; CHAR(13) &amp; REPT(CHAR(9), 5) &amp; "words: [") &amp; CHAR(13) &amp; REPT(CHAR(9),6)&amp;"{ chinese: `"&amp;S130&amp;"`, pinyin: `"&amp;T130&amp;"` }," &amp; IF(0=LEN(OFFSET(S130,1,0)), "", OFFSET(R130, 1, 0)) &amp; IF(0=LEN(U130),"",CHAR(13) &amp; REPT(CHAR(9), 5) &amp; "]," &amp; CHAR(13) &amp; REPT(CHAR(9), 4) &amp; "},"))</f>
        <v>_x000D_						{ chinese: `肯`, pinyin: `kěn` },_x000D_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0" t="s">
        <v>809</v>
      </c>
      <c r="T130" s="15" t="s">
        <v>810</v>
      </c>
      <c r="U130" t="str">
        <f t="shared" ref="U130:U193" si="28">SUBSTITUTE(SUBSTITUTE(SUBSTITUTE(V130,"识字表", "Literacy "),"写字表","Writing "),"词语","Words ")</f>
        <v/>
      </c>
      <c r="W130" t="str">
        <f t="shared" ref="W130:W193" si="29">SUBSTITUTE(SUBSTITUTE(SUBSTITUTE(V130,"识字表", "識字錶"),"写字表","寫字錶"),"词语","詞語")</f>
        <v/>
      </c>
    </row>
    <row r="131" spans="1:23" ht="15.6" x14ac:dyDescent="0.15">
      <c r="A131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1" s="17" t="str">
        <f t="shared" ca="1" si="21"/>
        <v>_x000D_						{ chinese: `书包`, pinyin: `shūbāo` },_x000D_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1" s="18" t="s">
        <v>811</v>
      </c>
      <c r="D131" s="18" t="s">
        <v>812</v>
      </c>
      <c r="I131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1" s="17" t="str">
        <f t="shared" ca="1" si="23"/>
        <v>_x000D_						{ chinese: `低`, pinyin: `dī` },_x000D_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1" t="s">
        <v>813</v>
      </c>
      <c r="L131" s="15" t="s">
        <v>198</v>
      </c>
      <c r="M131" t="str">
        <f t="shared" si="24"/>
        <v/>
      </c>
      <c r="O131" t="str">
        <f t="shared" si="25"/>
        <v/>
      </c>
      <c r="Q131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1" s="17" t="str">
        <f t="shared" ca="1" si="27"/>
        <v>_x000D_						{ chinese: `封`, pinyin: `fēnɡ` },_x000D_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1" t="s">
        <v>814</v>
      </c>
      <c r="T131" s="15" t="s">
        <v>271</v>
      </c>
      <c r="U131" t="str">
        <f t="shared" si="28"/>
        <v/>
      </c>
      <c r="W131" t="str">
        <f t="shared" si="29"/>
        <v/>
      </c>
    </row>
    <row r="132" spans="1:23" ht="15.6" x14ac:dyDescent="0.15">
      <c r="A132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2" s="17" t="str">
        <f t="shared" ca="1" si="21"/>
        <v>_x000D_						{ chinese: `尺`, pinyin: `chǐ` },_x000D_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2" s="18" t="s">
        <v>815</v>
      </c>
      <c r="D132" s="18" t="s">
        <v>816</v>
      </c>
      <c r="I132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2" s="17" t="str">
        <f t="shared" ca="1" si="23"/>
        <v>_x000D_						{ chinese: `故`, pinyin: `ɡù` },_x000D_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2" t="s">
        <v>817</v>
      </c>
      <c r="L132" s="15" t="s">
        <v>818</v>
      </c>
      <c r="M132" t="str">
        <f t="shared" si="24"/>
        <v/>
      </c>
      <c r="O132" t="str">
        <f t="shared" si="25"/>
        <v/>
      </c>
      <c r="Q132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2" s="17" t="str">
        <f t="shared" ca="1" si="27"/>
        <v>_x000D_						{ chinese: `削`, pinyin: `xiāo` },_x000D_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2" t="s">
        <v>819</v>
      </c>
      <c r="T132" s="15" t="s">
        <v>820</v>
      </c>
      <c r="U132" t="str">
        <f t="shared" si="28"/>
        <v/>
      </c>
      <c r="W132" t="str">
        <f t="shared" si="29"/>
        <v/>
      </c>
    </row>
    <row r="133" spans="1:23" ht="15.6" x14ac:dyDescent="0.15">
      <c r="A133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3" s="17" t="str">
        <f t="shared" ca="1" si="21"/>
        <v>_x000D_						{ chinese: `作业本`, pinyin: `zuòyèběn` },_x000D_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3" s="18" t="s">
        <v>821</v>
      </c>
      <c r="D133" s="18" t="s">
        <v>822</v>
      </c>
      <c r="I133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3" s="17" t="str">
        <f t="shared" ca="1" si="23"/>
        <v>_x000D_						{ chinese: `胆敢`, pinyin: `dǎnɡǎn` },_x000D_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3" t="s">
        <v>823</v>
      </c>
      <c r="L133" s="15" t="s">
        <v>824</v>
      </c>
      <c r="M133" t="str">
        <f t="shared" si="24"/>
        <v/>
      </c>
      <c r="O133" t="str">
        <f t="shared" si="25"/>
        <v/>
      </c>
      <c r="Q133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3" s="17" t="str">
        <f t="shared" ca="1" si="27"/>
        <v>_x000D_						{ chinese: `锅`, pinyin: `ɡuō` },_x000D_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3" t="s">
        <v>825</v>
      </c>
      <c r="T133" s="15" t="s">
        <v>826</v>
      </c>
      <c r="U133" t="str">
        <f t="shared" si="28"/>
        <v/>
      </c>
      <c r="W133" t="str">
        <f t="shared" si="29"/>
        <v/>
      </c>
    </row>
    <row r="134" spans="1:23" ht="15.6" x14ac:dyDescent="0.15">
      <c r="A134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4" s="17" t="str">
        <f t="shared" ca="1" si="21"/>
        <v>_x000D_						{ chinese: `笔`, pinyin: `bǐ` },_x000D_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4" s="18" t="s">
        <v>827</v>
      </c>
      <c r="D134" s="18" t="s">
        <v>828</v>
      </c>
      <c r="I134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4" s="17" t="str">
        <f t="shared" ca="1" si="23"/>
        <v>_x000D_						{ chinese: `往`, pinyin: `wǎnɡ` },_x000D_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4" t="s">
        <v>829</v>
      </c>
      <c r="L134" s="15" t="s">
        <v>830</v>
      </c>
      <c r="M134" t="str">
        <f t="shared" si="24"/>
        <v/>
      </c>
      <c r="O134" t="str">
        <f t="shared" si="25"/>
        <v/>
      </c>
      <c r="Q134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4" s="17" t="str">
        <f t="shared" ca="1" si="27"/>
        <v>_x000D_						{ chinese: `朝`, pinyin: `cháo` },_x000D_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4" t="s">
        <v>831</v>
      </c>
      <c r="T134" s="15" t="s">
        <v>832</v>
      </c>
      <c r="U134" t="str">
        <f t="shared" si="28"/>
        <v/>
      </c>
      <c r="W134" t="str">
        <f t="shared" si="29"/>
        <v/>
      </c>
    </row>
    <row r="135" spans="1:23" ht="15.6" x14ac:dyDescent="0.15">
      <c r="A135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5" s="17" t="str">
        <f t="shared" ca="1" si="21"/>
        <v>_x000D_						{ chinese: `刀`, pinyin: `dāo` },_x000D_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5" s="18" t="s">
        <v>833</v>
      </c>
      <c r="D135" s="18" t="s">
        <v>834</v>
      </c>
      <c r="I135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5" s="17" t="str">
        <f t="shared" ca="1" si="23"/>
        <v>_x000D_						{ chinese: `外`, pinyin: `wài` },_x000D_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5" t="s">
        <v>835</v>
      </c>
      <c r="L135" s="15" t="s">
        <v>836</v>
      </c>
      <c r="M135" t="str">
        <f t="shared" si="24"/>
        <v/>
      </c>
      <c r="O135" t="str">
        <f t="shared" si="25"/>
        <v/>
      </c>
      <c r="Q135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5" s="17" t="str">
        <f t="shared" ca="1" si="27"/>
        <v>_x000D_						{ chinese: `始`, pinyin: `shǐ` },_x000D_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5" t="s">
        <v>837</v>
      </c>
      <c r="T135" s="15" t="s">
        <v>838</v>
      </c>
      <c r="U135" t="str">
        <f t="shared" si="28"/>
        <v/>
      </c>
      <c r="W135" t="str">
        <f t="shared" si="29"/>
        <v/>
      </c>
    </row>
    <row r="136" spans="1:23" ht="15.6" x14ac:dyDescent="0.15">
      <c r="A136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6" s="17" t="str">
        <f t="shared" ca="1" si="21"/>
        <v>_x000D_						{ chinese: `课`, pinyin: `kè` },_x000D_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6" s="18" t="s">
        <v>839</v>
      </c>
      <c r="D136" s="18" t="s">
        <v>840</v>
      </c>
      <c r="I136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6" s="17" t="str">
        <f t="shared" ca="1" si="23"/>
        <v>_x000D_						{ chinese: `勇`, pinyin: `yǒnɡ` },_x000D_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6" t="s">
        <v>841</v>
      </c>
      <c r="L136" s="15" t="s">
        <v>842</v>
      </c>
      <c r="M136" t="str">
        <f t="shared" si="24"/>
        <v/>
      </c>
      <c r="O136" t="str">
        <f t="shared" si="25"/>
        <v/>
      </c>
      <c r="Q136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6" s="17" t="str">
        <f t="shared" ca="1" si="27"/>
        <v>_x000D_						{ chinese: `刮`, pinyin: `ɡuā` },_x000D_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6" t="s">
        <v>843</v>
      </c>
      <c r="T136" s="15" t="s">
        <v>844</v>
      </c>
      <c r="U136" t="str">
        <f t="shared" si="28"/>
        <v/>
      </c>
      <c r="W136" t="str">
        <f t="shared" si="29"/>
        <v/>
      </c>
    </row>
    <row r="137" spans="1:23" ht="15.6" x14ac:dyDescent="0.15">
      <c r="A137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7" s="17" t="str">
        <f t="shared" ca="1" si="21"/>
        <v>_x000D_						{ chinese: `早`, pinyin: `zǎo` },_x000D_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7" s="18" t="s">
        <v>845</v>
      </c>
      <c r="D137" s="18" t="s">
        <v>846</v>
      </c>
      <c r="I137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7" s="17" t="str">
        <f t="shared" ca="1" si="23"/>
        <v>_x000D_						{ chinese: `窗`, pinyin: `chuānɡ` },_x000D_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7" t="s">
        <v>847</v>
      </c>
      <c r="L137" s="15" t="s">
        <v>848</v>
      </c>
      <c r="M137" t="str">
        <f t="shared" si="24"/>
        <v/>
      </c>
      <c r="O137" t="str">
        <f t="shared" si="25"/>
        <v/>
      </c>
      <c r="Q137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7" s="17" t="str">
        <f t="shared" ca="1" si="27"/>
        <v>_x000D_						{ chinese: `胡`, pinyin: `hú` },_x000D_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7" t="s">
        <v>849</v>
      </c>
      <c r="T137" s="15" t="s">
        <v>374</v>
      </c>
      <c r="U137" t="str">
        <f t="shared" si="28"/>
        <v/>
      </c>
      <c r="W137" t="str">
        <f t="shared" si="29"/>
        <v/>
      </c>
    </row>
    <row r="138" spans="1:23" ht="15.6" x14ac:dyDescent="0.15">
      <c r="A138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8" s="17" t="str">
        <f t="shared" ca="1" si="21"/>
        <v>_x000D_						{ chinese: `校`, pinyin: `xiào` },_x000D_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8" s="18" t="s">
        <v>850</v>
      </c>
      <c r="D138" s="18" t="s">
        <v>851</v>
      </c>
      <c r="I138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8" s="17" t="str">
        <f t="shared" ca="1" si="23"/>
        <v>_x000D_						{ chinese: `乱`, pinyin: `luàn` },_x000D_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8" t="s">
        <v>852</v>
      </c>
      <c r="L138" s="15" t="s">
        <v>853</v>
      </c>
      <c r="M138" t="str">
        <f t="shared" si="24"/>
        <v/>
      </c>
      <c r="O138" t="str">
        <f t="shared" si="25"/>
        <v/>
      </c>
      <c r="Q138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8" s="17" t="str">
        <f t="shared" ca="1" si="27"/>
        <v>_x000D_						{ chinese: `修`, pinyin: `xiū` },_x000D_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8" t="s">
        <v>854</v>
      </c>
      <c r="T138" s="15" t="s">
        <v>569</v>
      </c>
      <c r="U138" t="str">
        <f t="shared" si="28"/>
        <v/>
      </c>
      <c r="W138" t="str">
        <f t="shared" si="29"/>
        <v/>
      </c>
    </row>
    <row r="139" spans="1:23" ht="15.6" x14ac:dyDescent="0.15">
      <c r="A139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39" s="17" t="str">
        <f t="shared" ca="1" si="21"/>
        <v>_x000D_						{ chinese: `明`, pinyin: `mínɡ` },_x000D_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39" s="18" t="s">
        <v>855</v>
      </c>
      <c r="D139" s="18" t="s">
        <v>856</v>
      </c>
      <c r="I139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39" s="17" t="str">
        <f t="shared" ca="1" si="23"/>
        <v>_x000D_						{ chinese: `偏`, pinyin: `piān` },_x000D_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39" t="s">
        <v>857</v>
      </c>
      <c r="L139" s="15" t="s">
        <v>858</v>
      </c>
      <c r="M139" t="str">
        <f t="shared" si="24"/>
        <v/>
      </c>
      <c r="O139" t="str">
        <f t="shared" si="25"/>
        <v/>
      </c>
      <c r="Q139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39" s="17" t="str">
        <f t="shared" ca="1" si="27"/>
        <v>_x000D_						{ chinese: `冷`, pinyin: `lěnɡ` },_x000D_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39" t="s">
        <v>859</v>
      </c>
      <c r="T139" s="15" t="s">
        <v>860</v>
      </c>
      <c r="U139" t="str">
        <f t="shared" si="28"/>
        <v/>
      </c>
      <c r="W139" t="str">
        <f t="shared" si="29"/>
        <v/>
      </c>
    </row>
    <row r="140" spans="1:23" ht="15.6" x14ac:dyDescent="0.15">
      <c r="A140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0" s="17" t="str">
        <f t="shared" ca="1" si="21"/>
        <v>_x000D_						{ chinese: `力`, pinyin: `lì` },_x000D_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0" s="18" t="s">
        <v>861</v>
      </c>
      <c r="D140" s="18" t="s">
        <v>862</v>
      </c>
      <c r="I140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0" s="17" t="str">
        <f t="shared" ca="1" si="23"/>
        <v>_x000D_						{ chinese: `散`, pinyin: `sàn` },_x000D_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0" t="s">
        <v>863</v>
      </c>
      <c r="L140" s="15" t="s">
        <v>864</v>
      </c>
      <c r="M140" t="str">
        <f t="shared" si="24"/>
        <v/>
      </c>
      <c r="O140" t="str">
        <f t="shared" si="25"/>
        <v/>
      </c>
      <c r="Q140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0" s="17" t="str">
        <f t="shared" ca="1" si="27"/>
        <v>_x000D_						{ chinese: `肩`, pinyin: `jiān` },_x000D_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0" t="s">
        <v>865</v>
      </c>
      <c r="T140" s="15" t="s">
        <v>645</v>
      </c>
      <c r="U140" t="str">
        <f t="shared" si="28"/>
        <v/>
      </c>
      <c r="W140" t="str">
        <f t="shared" si="29"/>
        <v/>
      </c>
    </row>
    <row r="141" spans="1:23" ht="15.6" x14ac:dyDescent="0.15">
      <c r="A141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1" s="17" t="str">
        <f t="shared" ca="1" si="21"/>
        <v>_x000D_						{ chinese: `尘`, pinyin: `chén` },_x000D_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1" s="18" t="s">
        <v>866</v>
      </c>
      <c r="D141" s="18" t="s">
        <v>867</v>
      </c>
      <c r="I141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1" s="17" t="str">
        <f t="shared" ca="1" si="23"/>
        <v>_x000D_						{ chinese: `原`, pinyin: `yuán` },_x000D_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1" t="s">
        <v>868</v>
      </c>
      <c r="L141" s="15" t="s">
        <v>420</v>
      </c>
      <c r="M141" t="str">
        <f t="shared" si="24"/>
        <v/>
      </c>
      <c r="O141" t="str">
        <f t="shared" si="25"/>
        <v/>
      </c>
      <c r="Q141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1" s="17" t="str">
        <f t="shared" ca="1" si="27"/>
        <v>_x000D_						{ chinese: `团`, pinyin: `tuán` },_x000D_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1" t="s">
        <v>869</v>
      </c>
      <c r="T141" s="15" t="s">
        <v>870</v>
      </c>
      <c r="U141" t="str">
        <f t="shared" si="28"/>
        <v/>
      </c>
      <c r="W141" t="str">
        <f t="shared" si="29"/>
        <v/>
      </c>
    </row>
    <row r="142" spans="1:23" ht="15.6" x14ac:dyDescent="0.15">
      <c r="A142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2" s="17" t="str">
        <f t="shared" ca="1" si="21"/>
        <v>_x000D_						{ chinese: `从`, pinyin: `cónɡ` },_x000D_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2" s="18" t="s">
        <v>871</v>
      </c>
      <c r="D142" s="18" t="s">
        <v>546</v>
      </c>
      <c r="I142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2" s="17" t="str">
        <f t="shared" ca="1" si="23"/>
        <v>_x000D_						{ chinese: `像`, pinyin: `xiànɡ` },_x000D_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2" t="s">
        <v>872</v>
      </c>
      <c r="L142" s="15" t="s">
        <v>873</v>
      </c>
      <c r="M142" t="str">
        <f t="shared" si="24"/>
        <v/>
      </c>
      <c r="O142" t="str">
        <f t="shared" si="25"/>
        <v/>
      </c>
      <c r="Q142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2" s="17" t="str">
        <f t="shared" ca="1" si="27"/>
        <v>_x000D_						{ chinese: `重`, pinyin: `chónɡ` },_x000D_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2" t="s">
        <v>705</v>
      </c>
      <c r="T142" s="15" t="s">
        <v>289</v>
      </c>
      <c r="U142" t="str">
        <f t="shared" si="28"/>
        <v/>
      </c>
      <c r="W142" t="str">
        <f t="shared" si="29"/>
        <v/>
      </c>
    </row>
    <row r="143" spans="1:23" ht="15.6" x14ac:dyDescent="0.15">
      <c r="A143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3" s="17" t="str">
        <f t="shared" ca="1" si="21"/>
        <v>_x000D_						{ chinese: `众`, pinyin: `zhònɡ` },_x000D_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3" s="18" t="s">
        <v>874</v>
      </c>
      <c r="D143" s="18" t="s">
        <v>706</v>
      </c>
      <c r="I143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3" s="17" t="str">
        <f t="shared" ca="1" si="23"/>
        <v>_x000D_						{ chinese: `微`, pinyin: `wēi` },_x000D_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3" t="s">
        <v>875</v>
      </c>
      <c r="L143" s="15" t="s">
        <v>876</v>
      </c>
      <c r="M143" t="str">
        <f t="shared" si="24"/>
        <v/>
      </c>
      <c r="O143" t="str">
        <f t="shared" si="25"/>
        <v/>
      </c>
      <c r="Q143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3" s="17" t="str">
        <f t="shared" ca="1" si="27"/>
        <v>_x000D_						{ chinese: `完`, pinyin: `wán` },_x000D_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3" t="s">
        <v>877</v>
      </c>
      <c r="T143" s="15" t="s">
        <v>878</v>
      </c>
      <c r="U143" t="str">
        <f t="shared" si="28"/>
        <v/>
      </c>
      <c r="W143" t="str">
        <f t="shared" si="29"/>
        <v/>
      </c>
    </row>
    <row r="144" spans="1:23" ht="15.6" x14ac:dyDescent="0.15">
      <c r="A144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4" s="17" t="str">
        <f t="shared" ca="1" si="21"/>
        <v>_x000D_						{ chinese: `双`, pinyin: `shuānɡ` },_x000D_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4" s="18" t="s">
        <v>879</v>
      </c>
      <c r="D144" s="18" t="s">
        <v>94</v>
      </c>
      <c r="I144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4" s="17" t="str">
        <f t="shared" ca="1" si="23"/>
        <v>_x000D_						{ chinese: `端`, pinyin: `duān` },_x000D_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4" t="s">
        <v>880</v>
      </c>
      <c r="L144" s="15" t="s">
        <v>881</v>
      </c>
      <c r="M144" t="str">
        <f t="shared" si="24"/>
        <v/>
      </c>
      <c r="O144" t="str">
        <f t="shared" si="25"/>
        <v/>
      </c>
      <c r="Q144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4" s="17" t="str">
        <f t="shared" ca="1" si="27"/>
        <v>_x000D_						{ chinese: `希`, pinyin: `xī` },_x000D_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4" t="s">
        <v>882</v>
      </c>
      <c r="T144" s="15" t="s">
        <v>204</v>
      </c>
      <c r="U144" t="str">
        <f t="shared" si="28"/>
        <v/>
      </c>
      <c r="W144" t="str">
        <f t="shared" si="29"/>
        <v/>
      </c>
    </row>
    <row r="145" spans="1:23" ht="15.6" x14ac:dyDescent="0.15">
      <c r="A145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5" s="17" t="str">
        <f t="shared" ca="1" si="21"/>
        <v>_x000D_						{ chinese: `木`, pinyin: `mù` },_x000D_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5" s="18" t="s">
        <v>883</v>
      </c>
      <c r="D145" s="18" t="s">
        <v>176</v>
      </c>
      <c r="I145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5" s="17" t="str">
        <f t="shared" ca="1" si="23"/>
        <v>_x000D_						{ chinese: `粽`, pinyin: `zònɡ` },_x000D_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5" t="s">
        <v>884</v>
      </c>
      <c r="L145" s="15" t="s">
        <v>885</v>
      </c>
      <c r="M145" t="str">
        <f t="shared" si="24"/>
        <v/>
      </c>
      <c r="O145" t="str">
        <f t="shared" si="25"/>
        <v/>
      </c>
      <c r="Q145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5" s="17" t="str">
        <f t="shared" ca="1" si="27"/>
        <v>_x000D_						{ chinese: `期`, pinyin: `qī` },_x000D_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5" t="s">
        <v>886</v>
      </c>
      <c r="T145" s="15" t="s">
        <v>301</v>
      </c>
      <c r="U145" t="str">
        <f t="shared" si="28"/>
        <v/>
      </c>
      <c r="W145" t="str">
        <f t="shared" si="29"/>
        <v/>
      </c>
    </row>
    <row r="146" spans="1:23" ht="15.6" x14ac:dyDescent="0.15">
      <c r="A146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6" s="17" t="str">
        <f t="shared" ca="1" si="21"/>
        <v>_x000D_						{ chinese: `林`, pinyin: `lín` },_x000D_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6" s="18" t="s">
        <v>887</v>
      </c>
      <c r="D146" s="18" t="s">
        <v>888</v>
      </c>
      <c r="I146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6" s="17" t="str">
        <f t="shared" ca="1" si="23"/>
        <v>_x000D_						{ chinese: `节`, pinyin: `jié` },_x000D_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6" t="s">
        <v>889</v>
      </c>
      <c r="L146" s="15" t="s">
        <v>890</v>
      </c>
      <c r="M146" t="str">
        <f t="shared" si="24"/>
        <v/>
      </c>
      <c r="O146" t="str">
        <f t="shared" si="25"/>
        <v/>
      </c>
      <c r="Q146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6" s="17" t="str">
        <f t="shared" ca="1" si="27"/>
        <v>_x000D_						{ chinese: `结束`, pinyin: `jiéshù` },_x000D_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6" t="s">
        <v>891</v>
      </c>
      <c r="T146" s="15" t="s">
        <v>892</v>
      </c>
      <c r="U146" t="str">
        <f t="shared" si="28"/>
        <v/>
      </c>
      <c r="W146" t="str">
        <f t="shared" si="29"/>
        <v/>
      </c>
    </row>
    <row r="147" spans="1:23" ht="15.6" x14ac:dyDescent="0.15">
      <c r="A147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7" s="17" t="str">
        <f t="shared" ca="1" si="21"/>
        <v>_x000D_						{ chinese: `森`, pinyin: `sēn` },_x000D_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7" s="18" t="s">
        <v>893</v>
      </c>
      <c r="D147" s="18" t="s">
        <v>894</v>
      </c>
      <c r="I147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7" s="17" t="str">
        <f t="shared" ca="1" si="23"/>
        <v>_x000D_						{ chinese: `总`, pinyin: `zǒnɡ` },_x000D_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7" t="s">
        <v>895</v>
      </c>
      <c r="L147" s="15" t="s">
        <v>896</v>
      </c>
      <c r="M147" t="str">
        <f t="shared" si="24"/>
        <v/>
      </c>
      <c r="O147" t="str">
        <f t="shared" si="25"/>
        <v/>
      </c>
      <c r="Q147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7" s="17" t="str">
        <f t="shared" ca="1" si="27"/>
        <v>_x000D_						{ chinese: `鲜`, pinyin: `xiān` },_x000D_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7" t="s">
        <v>897</v>
      </c>
      <c r="T147" s="15" t="s">
        <v>898</v>
      </c>
      <c r="U147" t="str">
        <f t="shared" si="28"/>
        <v/>
      </c>
      <c r="W147" t="str">
        <f t="shared" si="29"/>
        <v/>
      </c>
    </row>
    <row r="148" spans="1:23" ht="15.6" x14ac:dyDescent="0.15">
      <c r="A148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8" s="17" t="str">
        <f t="shared" ca="1" si="21"/>
        <v>_x000D_						{ chinese: `条`, pinyin: `tiáo` },_x000D_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8" s="18" t="s">
        <v>899</v>
      </c>
      <c r="D148" s="18" t="s">
        <v>900</v>
      </c>
      <c r="I148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8" s="17" t="str">
        <f t="shared" ca="1" si="23"/>
        <v>_x000D_						{ chinese: `米`, pinyin: `mǐ` },_x000D_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8" t="s">
        <v>901</v>
      </c>
      <c r="L148" s="15" t="s">
        <v>902</v>
      </c>
      <c r="M148" t="str">
        <f t="shared" si="24"/>
        <v/>
      </c>
      <c r="O148" t="str">
        <f t="shared" si="25"/>
        <v/>
      </c>
      <c r="Q148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8" s="17" t="str">
        <f t="shared" ca="1" si="27"/>
        <v>_x000D_						{ chinese: `哄`, pinyin: `hǒnɡ` },_x000D_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8" t="s">
        <v>903</v>
      </c>
      <c r="T148" s="15" t="s">
        <v>904</v>
      </c>
      <c r="U148" t="str">
        <f t="shared" si="28"/>
        <v/>
      </c>
      <c r="W148" t="str">
        <f t="shared" si="29"/>
        <v/>
      </c>
    </row>
    <row r="149" spans="1:23" ht="15.6" x14ac:dyDescent="0.15">
      <c r="A149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49" s="17" t="str">
        <f t="shared" ca="1" si="21"/>
        <v>_x000D_						{ chinese: `心`, pinyin: `xīn` },_x000D_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49" s="18" t="s">
        <v>905</v>
      </c>
      <c r="D149" s="18" t="s">
        <v>906</v>
      </c>
      <c r="I149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49" s="17" t="str">
        <f t="shared" ca="1" si="23"/>
        <v>_x000D_						{ chinese: `间`, pinyin: `jiān` },_x000D_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49" t="s">
        <v>907</v>
      </c>
      <c r="L149" s="15" t="s">
        <v>645</v>
      </c>
      <c r="M149" t="str">
        <f t="shared" si="24"/>
        <v/>
      </c>
      <c r="O149" t="str">
        <f t="shared" si="25"/>
        <v/>
      </c>
      <c r="Q149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49" s="17" t="str">
        <f t="shared" ca="1" si="27"/>
        <v>_x000D_						{ chinese: `先`, pinyin: `xiān` },_x000D_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49" t="s">
        <v>908</v>
      </c>
      <c r="T149" s="15" t="s">
        <v>898</v>
      </c>
      <c r="U149" t="str">
        <f t="shared" si="28"/>
        <v/>
      </c>
      <c r="W149" t="str">
        <f t="shared" si="29"/>
        <v/>
      </c>
    </row>
    <row r="150" spans="1:23" ht="15.6" x14ac:dyDescent="0.15">
      <c r="A150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0" s="17" t="str">
        <f t="shared" ca="1" si="21"/>
        <v>_x000D_						{ chinese: `升国旗`, pinyin: `shenɡɡuóqí` },_x000D_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50" s="18" t="s">
        <v>909</v>
      </c>
      <c r="D150" s="18" t="s">
        <v>910</v>
      </c>
      <c r="I150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0" s="17" t="str">
        <f t="shared" ca="1" si="23"/>
        <v>_x000D_						{ chinese: `分`, pinyin: `fēn` },_x000D_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0" t="s">
        <v>911</v>
      </c>
      <c r="L150" s="15" t="s">
        <v>287</v>
      </c>
      <c r="M150" t="str">
        <f t="shared" si="24"/>
        <v/>
      </c>
      <c r="O150" t="str">
        <f t="shared" si="25"/>
        <v/>
      </c>
      <c r="Q150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0" s="17" t="str">
        <f t="shared" ca="1" si="27"/>
        <v>_x000D_						{ chinese: `梦`, pinyin: `mènɡ` },_x000D_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0" t="s">
        <v>912</v>
      </c>
      <c r="T150" s="15" t="s">
        <v>913</v>
      </c>
      <c r="U150" t="str">
        <f t="shared" si="28"/>
        <v/>
      </c>
      <c r="W150" t="str">
        <f t="shared" si="29"/>
        <v/>
      </c>
    </row>
    <row r="151" spans="1:23" ht="15.6" x14ac:dyDescent="0.15">
      <c r="A151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1" s="17" t="str">
        <f t="shared" ca="1" si="21"/>
        <v>_x000D_						{ chinese: `中`, pinyin: `zhōnɡ` },_x000D_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51" s="18" t="s">
        <v>78</v>
      </c>
      <c r="D151" s="18" t="s">
        <v>914</v>
      </c>
      <c r="I151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1" s="17" t="str">
        <f t="shared" ca="1" si="23"/>
        <v>_x000D_						{ chinese: `豆`, pinyin: `dòu` },_x000D_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1" t="s">
        <v>915</v>
      </c>
      <c r="L151" s="15" t="s">
        <v>916</v>
      </c>
      <c r="M151" t="str">
        <f t="shared" si="24"/>
        <v/>
      </c>
      <c r="O151" t="str">
        <f t="shared" si="25"/>
        <v/>
      </c>
      <c r="Q151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1" s="17" t="str">
        <f t="shared" ca="1" si="27"/>
        <v>_x000D_						{ chinese: `闭`, pinyin: `bì` },_x000D_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1" t="s">
        <v>917</v>
      </c>
      <c r="T151" s="15" t="s">
        <v>918</v>
      </c>
      <c r="U151" t="str">
        <f t="shared" si="28"/>
        <v/>
      </c>
      <c r="W151" t="str">
        <f t="shared" si="29"/>
        <v/>
      </c>
    </row>
    <row r="152" spans="1:23" ht="15.6" x14ac:dyDescent="0.15">
      <c r="A152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2" s="17" t="str">
        <f t="shared" ca="1" si="21"/>
        <v>_x000D_						{ chinese: `红`, pinyin: `hónɡ` },_x000D_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52" s="18" t="s">
        <v>919</v>
      </c>
      <c r="D152" s="18" t="s">
        <v>920</v>
      </c>
      <c r="I152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2" s="17" t="str">
        <f t="shared" ca="1" si="23"/>
        <v>_x000D_						{ chinese: `肉`, pinyin: `ròu` },_x000D_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2" t="s">
        <v>921</v>
      </c>
      <c r="L152" s="15" t="s">
        <v>922</v>
      </c>
      <c r="M152" t="str">
        <f t="shared" si="24"/>
        <v/>
      </c>
      <c r="O152" t="str">
        <f t="shared" si="25"/>
        <v/>
      </c>
      <c r="Q152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2" s="17" t="str">
        <f t="shared" ca="1" si="27"/>
        <v>_x000D_						{ chinese: `紧`, pinyin: `jǐn` },_x000D_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2" t="s">
        <v>923</v>
      </c>
      <c r="T152" s="15" t="s">
        <v>524</v>
      </c>
      <c r="U152" t="str">
        <f t="shared" si="28"/>
        <v/>
      </c>
      <c r="W152" t="str">
        <f t="shared" si="29"/>
        <v/>
      </c>
    </row>
    <row r="153" spans="1:23" ht="15.6" x14ac:dyDescent="0.15">
      <c r="A153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3" s="17" t="str">
        <f t="shared" ca="1" si="21"/>
        <v>_x000D_						{ chinese: `歌`, pinyin: `ɡē` },_x000D_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53" s="18" t="s">
        <v>924</v>
      </c>
      <c r="D153" s="18" t="s">
        <v>925</v>
      </c>
      <c r="I153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3" s="17" t="str">
        <f t="shared" ca="1" si="23"/>
        <v>_x000D_						{ chinese: `带`, pinyin: `dài` },_x000D_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3" t="s">
        <v>926</v>
      </c>
      <c r="L153" s="15" t="s">
        <v>611</v>
      </c>
      <c r="M153" t="str">
        <f t="shared" si="24"/>
        <v/>
      </c>
      <c r="O153" t="str">
        <f t="shared" si="25"/>
        <v/>
      </c>
      <c r="Q153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3" s="17" t="str">
        <f t="shared" ca="1" si="27"/>
        <v>_x000D_						{ chinese: `润`, pinyin: `rùn` },_x000D_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3" t="s">
        <v>927</v>
      </c>
      <c r="T153" s="15" t="s">
        <v>928</v>
      </c>
      <c r="U153" t="str">
        <f t="shared" si="28"/>
        <v/>
      </c>
      <c r="W153" t="str">
        <f t="shared" si="29"/>
        <v/>
      </c>
    </row>
    <row r="154" spans="1:23" ht="15.6" x14ac:dyDescent="0.15">
      <c r="A154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4" s="17" t="str">
        <f t="shared" ca="1" si="21"/>
        <v>_x000D_						{ chinese: `起立`, pinyin: `qǐlì` },_x000D_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54" s="18" t="s">
        <v>929</v>
      </c>
      <c r="D154" s="18" t="s">
        <v>930</v>
      </c>
      <c r="I154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4" s="17" t="str">
        <f t="shared" ca="1" si="23"/>
        <v>_x000D_						{ chinese: `知`, pinyin: `zhī` },_x000D_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4" t="s">
        <v>931</v>
      </c>
      <c r="L154" s="15" t="s">
        <v>573</v>
      </c>
      <c r="M154" t="str">
        <f t="shared" si="24"/>
        <v/>
      </c>
      <c r="O154" t="str">
        <f t="shared" si="25"/>
        <v/>
      </c>
      <c r="Q154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4" s="17" t="str">
        <f t="shared" ca="1" si="27"/>
        <v>_x000D_						{ chinese: `等`, pinyin: `děnɡ` },_x000D_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4" t="s">
        <v>932</v>
      </c>
      <c r="T154" s="15" t="s">
        <v>933</v>
      </c>
      <c r="U154" t="str">
        <f t="shared" si="28"/>
        <v/>
      </c>
      <c r="W154" t="str">
        <f t="shared" si="29"/>
        <v/>
      </c>
    </row>
    <row r="155" spans="1:23" ht="15.6" x14ac:dyDescent="0.15">
      <c r="A155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5" s="17" t="str">
        <f t="shared" ca="1" si="21"/>
        <v>_x000D_						{ chinese: `么`, pinyin: `me` },_x000D_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55" s="18" t="s">
        <v>934</v>
      </c>
      <c r="D155" s="18" t="s">
        <v>935</v>
      </c>
      <c r="I155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5" s="17" t="str">
        <f t="shared" ca="1" si="23"/>
        <v>_x000D_						{ chinese: `据`, pinyin: `jù` },_x000D_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5" t="s">
        <v>936</v>
      </c>
      <c r="L155" s="15" t="s">
        <v>937</v>
      </c>
      <c r="M155" t="str">
        <f t="shared" si="24"/>
        <v/>
      </c>
      <c r="O155" t="str">
        <f t="shared" si="25"/>
        <v/>
      </c>
      <c r="Q155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5" s="17" t="str">
        <f t="shared" ca="1" si="27"/>
        <v>_x000D_						{ chinese: `累`, pinyin: `lèi` },_x000D_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5" t="s">
        <v>938</v>
      </c>
      <c r="T155" s="15" t="s">
        <v>939</v>
      </c>
      <c r="U155" t="str">
        <f t="shared" si="28"/>
        <v/>
      </c>
      <c r="W155" t="str">
        <f t="shared" si="29"/>
        <v/>
      </c>
    </row>
    <row r="156" spans="1:23" ht="15.6" x14ac:dyDescent="0.15">
      <c r="A156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6" s="17" t="str">
        <f t="shared" ca="1" si="21"/>
        <v>_x000D_						{ chinese: `美丽`, pinyin: `měilì` },_x000D_						{ chinese: `午`, pinyin: `wǔ` },_x000D_						{ chinese: `晚`, pinyin: `wǎn` },_x000D_						{ chinese: `昨`, pinyin: `zuó` },_x000D_						{ chinese: `今年`, pinyin: `jīnnián` },</v>
      </c>
      <c r="C156" s="18" t="s">
        <v>940</v>
      </c>
      <c r="D156" s="18" t="s">
        <v>941</v>
      </c>
      <c r="I156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6" s="17" t="str">
        <f t="shared" ca="1" si="23"/>
        <v>_x000D_						{ chinese: `念`, pinyin: `niàn` },_x000D_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6" t="s">
        <v>942</v>
      </c>
      <c r="L156" s="15" t="s">
        <v>943</v>
      </c>
      <c r="M156" t="str">
        <f t="shared" si="24"/>
        <v/>
      </c>
      <c r="O156" t="str">
        <f t="shared" si="25"/>
        <v/>
      </c>
      <c r="Q156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6" s="17" t="str">
        <f t="shared" ca="1" si="27"/>
        <v>_x000D_						{ chinese: `吸`, pinyin: `xī` },_x000D_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6" t="s">
        <v>944</v>
      </c>
      <c r="T156" s="15" t="s">
        <v>204</v>
      </c>
      <c r="U156" t="str">
        <f t="shared" si="28"/>
        <v/>
      </c>
      <c r="W156" t="str">
        <f t="shared" si="29"/>
        <v/>
      </c>
    </row>
    <row r="157" spans="1:23" ht="15.6" x14ac:dyDescent="0.15">
      <c r="A157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7" s="17" t="str">
        <f t="shared" ca="1" si="21"/>
        <v>_x000D_						{ chinese: `午`, pinyin: `wǔ` },_x000D_						{ chinese: `晚`, pinyin: `wǎn` },_x000D_						{ chinese: `昨`, pinyin: `zuó` },_x000D_						{ chinese: `今年`, pinyin: `jīnnián` },</v>
      </c>
      <c r="C157" s="18" t="s">
        <v>945</v>
      </c>
      <c r="D157" s="18" t="s">
        <v>153</v>
      </c>
      <c r="I157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7" s="17" t="str">
        <f t="shared" ca="1" si="23"/>
        <v>_x000D_						{ chinese: `虹`, pinyin: `hónɡ` },_x000D_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7" t="s">
        <v>946</v>
      </c>
      <c r="L157" s="15" t="s">
        <v>920</v>
      </c>
      <c r="M157" t="str">
        <f t="shared" si="24"/>
        <v/>
      </c>
      <c r="O157" t="str">
        <f t="shared" si="25"/>
        <v/>
      </c>
      <c r="Q157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7" s="17" t="str">
        <f t="shared" ca="1" si="27"/>
        <v>_x000D_						{ chinese: `发`, pinyin: `fà` },_x000D_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7" t="s">
        <v>947</v>
      </c>
      <c r="T157" s="15" t="s">
        <v>948</v>
      </c>
      <c r="U157" t="str">
        <f t="shared" si="28"/>
        <v/>
      </c>
      <c r="W157" t="str">
        <f t="shared" si="29"/>
        <v/>
      </c>
    </row>
    <row r="158" spans="1:23" ht="15.6" x14ac:dyDescent="0.15">
      <c r="A158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8" s="17" t="str">
        <f t="shared" ca="1" si="21"/>
        <v>_x000D_						{ chinese: `晚`, pinyin: `wǎn` },_x000D_						{ chinese: `昨`, pinyin: `zuó` },_x000D_						{ chinese: `今年`, pinyin: `jīnnián` },</v>
      </c>
      <c r="C158" s="18" t="s">
        <v>949</v>
      </c>
      <c r="D158" s="18" t="s">
        <v>950</v>
      </c>
      <c r="I158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8" s="17" t="str">
        <f t="shared" ca="1" si="23"/>
        <v>_x000D_						{ chinese: `座`, pinyin: `zuò` },_x000D_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8" t="s">
        <v>951</v>
      </c>
      <c r="L158" s="15" t="s">
        <v>200</v>
      </c>
      <c r="M158" t="str">
        <f t="shared" si="24"/>
        <v/>
      </c>
      <c r="O158" t="str">
        <f t="shared" si="25"/>
        <v/>
      </c>
      <c r="Q158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8" s="17" t="str">
        <f t="shared" ca="1" si="27"/>
        <v>_x000D_						{ chinese: `粘`, pinyin: `zhān` },_x000D_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8" t="s">
        <v>952</v>
      </c>
      <c r="T158" s="15" t="s">
        <v>953</v>
      </c>
      <c r="U158" t="str">
        <f t="shared" si="28"/>
        <v/>
      </c>
      <c r="W158" t="str">
        <f t="shared" si="29"/>
        <v/>
      </c>
    </row>
    <row r="159" spans="1:23" ht="15.6" x14ac:dyDescent="0.15">
      <c r="A159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59" s="17" t="str">
        <f t="shared" ca="1" si="21"/>
        <v>_x000D_						{ chinese: `昨`, pinyin: `zuó` },_x000D_						{ chinese: `今年`, pinyin: `jīnnián` },</v>
      </c>
      <c r="C159" s="18" t="s">
        <v>954</v>
      </c>
      <c r="D159" s="18" t="s">
        <v>955</v>
      </c>
      <c r="I159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59" s="17" t="str">
        <f t="shared" ca="1" si="23"/>
        <v>_x000D_						{ chinese: `浇`, pinyin: `jiāo` },_x000D_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59" t="s">
        <v>956</v>
      </c>
      <c r="L159" s="15" t="s">
        <v>121</v>
      </c>
      <c r="M159" t="str">
        <f t="shared" si="24"/>
        <v/>
      </c>
      <c r="O159" t="str">
        <f t="shared" si="25"/>
        <v/>
      </c>
      <c r="Q159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59" s="17" t="str">
        <f t="shared" ca="1" si="27"/>
        <v>_x000D_						{ chinese: `汗`, pinyin: `hàn` },_x000D_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59" t="s">
        <v>957</v>
      </c>
      <c r="T159" s="15" t="s">
        <v>958</v>
      </c>
      <c r="U159" t="str">
        <f t="shared" si="28"/>
        <v/>
      </c>
      <c r="W159" t="str">
        <f t="shared" si="29"/>
        <v/>
      </c>
    </row>
    <row r="160" spans="1:23" ht="15.6" x14ac:dyDescent="0.15">
      <c r="A160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0" s="17" t="str">
        <f t="shared" ca="1" si="21"/>
        <v>_x000D_						{ chinese: `今年`, pinyin: `jīnnián` },</v>
      </c>
      <c r="C160" s="18" t="s">
        <v>959</v>
      </c>
      <c r="D160" s="18" t="s">
        <v>960</v>
      </c>
      <c r="I160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0" s="17" t="str">
        <f t="shared" ca="1" si="23"/>
        <v>_x000D_						{ chinese: `提`, pinyin: `tí` },_x000D_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0" t="s">
        <v>961</v>
      </c>
      <c r="L160" s="15" t="s">
        <v>962</v>
      </c>
      <c r="M160" t="str">
        <f t="shared" si="24"/>
        <v/>
      </c>
      <c r="O160" t="str">
        <f t="shared" si="25"/>
        <v/>
      </c>
      <c r="Q160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0" s="17" t="str">
        <f t="shared" ca="1" si="27"/>
        <v>_x000D_						{ chinese: `额`, pinyin: `é` },_x000D_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60" t="s">
        <v>963</v>
      </c>
      <c r="T160" s="15" t="s">
        <v>964</v>
      </c>
      <c r="U160" t="str">
        <f t="shared" si="28"/>
        <v/>
      </c>
      <c r="W160" t="str">
        <f t="shared" si="29"/>
        <v/>
      </c>
    </row>
    <row r="161" spans="1:23" ht="15.6" x14ac:dyDescent="0.15">
      <c r="A161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1" s="17" t="str">
        <f t="shared" ca="1" si="21"/>
        <v/>
      </c>
      <c r="C161" s="19"/>
      <c r="D161" s="18"/>
      <c r="I161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1" s="17" t="str">
        <f t="shared" ca="1" si="23"/>
        <v>_x000D_						{ chinese: `洒`, pinyin: `sǎ` },_x000D_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1" t="s">
        <v>965</v>
      </c>
      <c r="L161" s="15" t="s">
        <v>966</v>
      </c>
      <c r="M161" t="str">
        <f t="shared" si="24"/>
        <v/>
      </c>
      <c r="O161" t="str">
        <f t="shared" si="25"/>
        <v/>
      </c>
      <c r="Q161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1" s="17" t="str">
        <f t="shared" ca="1" si="27"/>
        <v>_x000D_						{ chinese: `沙`, pinyin: `shā` },_x000D_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61" t="s">
        <v>967</v>
      </c>
      <c r="T161" s="15" t="s">
        <v>968</v>
      </c>
      <c r="U161" t="str">
        <f t="shared" si="28"/>
        <v/>
      </c>
      <c r="W161" t="str">
        <f t="shared" si="29"/>
        <v/>
      </c>
    </row>
    <row r="162" spans="1:23" ht="15.6" x14ac:dyDescent="0.15">
      <c r="A162" s="16" t="str">
        <f t="shared" ca="1" si="20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2" s="17" t="str">
        <f t="shared" ca="1" si="21"/>
        <v>_x000D_				{_x000D_					names: { en: `Unit 6`, zh_cn: `第六单元`, zh_tw: `第六单元` },_x000D_					words: [_x000D_						{ chinese: `影`, pinyin: `yǐnɡ` },_x000D_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},_x000D_					],_x000D_				},</v>
      </c>
      <c r="C162" s="18" t="s">
        <v>969</v>
      </c>
      <c r="D162" s="18" t="s">
        <v>970</v>
      </c>
      <c r="E162" t="s">
        <v>971</v>
      </c>
      <c r="F162" t="s">
        <v>972</v>
      </c>
      <c r="G162" t="str">
        <f>F162</f>
        <v>第六单元</v>
      </c>
      <c r="I162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2" s="17" t="str">
        <f t="shared" ca="1" si="23"/>
        <v>_x000D_						{ chinese: `挑`, pinyin: `tiāo` },_x000D_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2" t="s">
        <v>973</v>
      </c>
      <c r="L162" s="15" t="s">
        <v>974</v>
      </c>
      <c r="M162" t="str">
        <f t="shared" si="24"/>
        <v/>
      </c>
      <c r="O162" t="str">
        <f t="shared" si="25"/>
        <v/>
      </c>
      <c r="Q162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2" s="17" t="str">
        <f t="shared" ca="1" si="27"/>
        <v>_x000D_						{ chinese: `乏`, pinyin: `fá` },_x000D_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62" t="s">
        <v>975</v>
      </c>
      <c r="T162" s="15" t="s">
        <v>976</v>
      </c>
      <c r="U162" t="str">
        <f t="shared" si="28"/>
        <v/>
      </c>
      <c r="W162" t="str">
        <f t="shared" si="29"/>
        <v/>
      </c>
    </row>
    <row r="163" spans="1:23" ht="15.6" x14ac:dyDescent="0.15">
      <c r="A163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3" s="17" t="str">
        <f t="shared" ca="1" si="21"/>
        <v>_x000D_						{ chinese: `前后`, pinyin: `qiánhòu` },_x000D_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63" s="18" t="s">
        <v>977</v>
      </c>
      <c r="D163" s="18" t="s">
        <v>978</v>
      </c>
      <c r="I163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3" s="17" t="str">
        <f t="shared" ca="1" si="23"/>
        <v>_x000D_						{ chinese: `兴`, pinyin: `xìnɡ` },_x000D_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3" t="s">
        <v>979</v>
      </c>
      <c r="L163" s="15" t="s">
        <v>801</v>
      </c>
      <c r="M163" t="str">
        <f t="shared" si="24"/>
        <v/>
      </c>
      <c r="O163" t="str">
        <f t="shared" si="25"/>
        <v/>
      </c>
      <c r="Q163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3" s="17" t="str">
        <f t="shared" ca="1" si="27"/>
        <v>_x000D_						{ chinese: `弹钢琴`, pinyin: `tánɡānɡqín` },_x000D_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63" t="s">
        <v>980</v>
      </c>
      <c r="T163" s="15" t="s">
        <v>981</v>
      </c>
      <c r="U163" t="str">
        <f t="shared" si="28"/>
        <v/>
      </c>
      <c r="W163" t="str">
        <f t="shared" si="29"/>
        <v/>
      </c>
    </row>
    <row r="164" spans="1:23" ht="15.6" x14ac:dyDescent="0.15">
      <c r="A164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4" s="17" t="str">
        <f t="shared" ca="1" si="21"/>
        <v>_x000D_						{ chinese: `黑狗`, pinyin: `hēiɡǒu` },_x000D_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64" s="18" t="s">
        <v>982</v>
      </c>
      <c r="D164" s="18" t="s">
        <v>983</v>
      </c>
      <c r="I164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4" s="17" t="str">
        <f t="shared" ca="1" si="23"/>
        <v>_x000D_						{ chinese: `镜`, pinyin: `jìnɡ` },_x000D_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4" t="s">
        <v>984</v>
      </c>
      <c r="L164" s="15" t="s">
        <v>698</v>
      </c>
      <c r="M164" t="str">
        <f t="shared" si="24"/>
        <v/>
      </c>
      <c r="O164" t="str">
        <f t="shared" si="25"/>
        <v/>
      </c>
      <c r="Q164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4" s="17" t="str">
        <f t="shared" ca="1" si="27"/>
        <v>_x000D_						{ chinese: `练`, pinyin: `liàn` },_x000D_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64" t="s">
        <v>985</v>
      </c>
      <c r="T164" s="15" t="s">
        <v>986</v>
      </c>
      <c r="U164" t="str">
        <f t="shared" si="28"/>
        <v/>
      </c>
      <c r="W164" t="str">
        <f t="shared" si="29"/>
        <v/>
      </c>
    </row>
    <row r="165" spans="1:23" ht="15.6" x14ac:dyDescent="0.15">
      <c r="A165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5" s="17" t="str">
        <f t="shared" ca="1" si="21"/>
        <v>_x000D_						{ chinese: `左右`, pinyin: `zuǒyòu` },_x000D_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65" s="18" t="s">
        <v>987</v>
      </c>
      <c r="D165" s="18" t="s">
        <v>988</v>
      </c>
      <c r="I165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5" s="17" t="str">
        <f t="shared" ca="1" si="23"/>
        <v>_x000D_						{ chinese: `拿`, pinyin: `ná` },_x000D_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5" t="s">
        <v>989</v>
      </c>
      <c r="L165" s="15" t="s">
        <v>990</v>
      </c>
      <c r="M165" t="str">
        <f t="shared" si="24"/>
        <v/>
      </c>
      <c r="O165" t="str">
        <f t="shared" si="25"/>
        <v/>
      </c>
      <c r="Q165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5" s="17" t="str">
        <f t="shared" ca="1" si="27"/>
        <v>_x000D_						{ chinese: `捏`, pinyin: `niē` },_x000D_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65" t="s">
        <v>991</v>
      </c>
      <c r="T165" s="15" t="s">
        <v>992</v>
      </c>
      <c r="U165" t="str">
        <f t="shared" si="28"/>
        <v/>
      </c>
      <c r="W165" t="str">
        <f t="shared" si="29"/>
        <v/>
      </c>
    </row>
    <row r="166" spans="1:23" ht="15.6" x14ac:dyDescent="0.15">
      <c r="A166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6" s="17" t="str">
        <f t="shared" ca="1" si="21"/>
        <v>_x000D_						{ chinese: `它`, pinyin: `tā` },_x000D_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66" s="18" t="s">
        <v>993</v>
      </c>
      <c r="D166" s="18" t="s">
        <v>123</v>
      </c>
      <c r="I166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6" s="17" t="str">
        <f t="shared" ca="1" si="23"/>
        <v>_x000D_						{ chinese: `照`, pinyin: `zhào` },_x000D_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6" t="s">
        <v>994</v>
      </c>
      <c r="L166" s="15" t="s">
        <v>167</v>
      </c>
      <c r="M166" t="str">
        <f t="shared" si="24"/>
        <v/>
      </c>
      <c r="O166" t="str">
        <f t="shared" si="25"/>
        <v/>
      </c>
      <c r="Q166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6" s="17" t="str">
        <f t="shared" ca="1" si="27"/>
        <v>_x000D_						{ chinese: `泥`, pinyin: `ní` },_x000D_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66" t="s">
        <v>995</v>
      </c>
      <c r="T166" s="15" t="s">
        <v>996</v>
      </c>
      <c r="U166" t="str">
        <f t="shared" si="28"/>
        <v/>
      </c>
      <c r="W166" t="str">
        <f t="shared" si="29"/>
        <v/>
      </c>
    </row>
    <row r="167" spans="1:23" ht="15.6" x14ac:dyDescent="0.15">
      <c r="A167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7" s="17" t="str">
        <f t="shared" ca="1" si="21"/>
        <v>_x000D_						{ chinese: `好朋友`, pinyin: `hǎopénɡyǒu` },_x000D_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67" s="18" t="s">
        <v>997</v>
      </c>
      <c r="D167" s="18" t="s">
        <v>998</v>
      </c>
      <c r="I167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7" s="17" t="str">
        <f t="shared" ca="1" si="23"/>
        <v>_x000D_						{ chinese: `千`, pinyin: `qiān` },_x000D_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7" t="s">
        <v>999</v>
      </c>
      <c r="L167" s="15" t="s">
        <v>579</v>
      </c>
      <c r="M167" t="str">
        <f t="shared" si="24"/>
        <v/>
      </c>
      <c r="O167" t="str">
        <f t="shared" si="25"/>
        <v/>
      </c>
      <c r="Q167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7" s="17" t="str">
        <f t="shared" ca="1" si="27"/>
        <v>_x000D_						{ chinese: `滚`, pinyin: `ɡǔn` },_x000D_						{ chinese: `铁环`, pinyin: `tiěhuán` },_x000D_						{ chinese: `荡`, pinyin: `dànɡ` },_x000D_						{ chinese: `滑`, pinyin: `huá` },_x000D_						{ chinese: `梯`, pinyin: `tī` },</v>
      </c>
      <c r="S167" t="s">
        <v>1000</v>
      </c>
      <c r="T167" s="15" t="s">
        <v>1001</v>
      </c>
      <c r="U167" t="str">
        <f t="shared" si="28"/>
        <v/>
      </c>
      <c r="W167" t="str">
        <f t="shared" si="29"/>
        <v/>
      </c>
    </row>
    <row r="168" spans="1:23" ht="15.6" x14ac:dyDescent="0.15">
      <c r="A168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8" s="17" t="str">
        <f t="shared" ca="1" si="21"/>
        <v>_x000D_						{ chinese: `比`, pinyin: `bǐ` },_x000D_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68" s="18" t="s">
        <v>1002</v>
      </c>
      <c r="D168" s="18" t="s">
        <v>828</v>
      </c>
      <c r="I168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8" s="17" t="str">
        <f t="shared" ca="1" si="23"/>
        <v>_x000D_						{ chinese: `裙`, pinyin: `qún` },_x000D_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8" t="s">
        <v>1003</v>
      </c>
      <c r="L168" s="15" t="s">
        <v>1004</v>
      </c>
      <c r="M168" t="str">
        <f t="shared" si="24"/>
        <v/>
      </c>
      <c r="O168" t="str">
        <f t="shared" si="25"/>
        <v/>
      </c>
      <c r="Q168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8" s="17" t="str">
        <f t="shared" ca="1" si="27"/>
        <v>_x000D_						{ chinese: `铁环`, pinyin: `tiěhuán` },_x000D_						{ chinese: `荡`, pinyin: `dànɡ` },_x000D_						{ chinese: `滑`, pinyin: `huá` },_x000D_						{ chinese: `梯`, pinyin: `tī` },</v>
      </c>
      <c r="S168" t="s">
        <v>1005</v>
      </c>
      <c r="T168" s="15" t="s">
        <v>1006</v>
      </c>
      <c r="U168" t="str">
        <f t="shared" si="28"/>
        <v/>
      </c>
      <c r="W168" t="str">
        <f t="shared" si="29"/>
        <v/>
      </c>
    </row>
    <row r="169" spans="1:23" ht="15.6" x14ac:dyDescent="0.15">
      <c r="A169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69" s="17" t="str">
        <f t="shared" ca="1" si="21"/>
        <v>_x000D_						{ chinese: `尾巴`, pinyin: `wěibā` },_x000D_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69" s="18" t="s">
        <v>1007</v>
      </c>
      <c r="D169" s="18" t="s">
        <v>1008</v>
      </c>
      <c r="I169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69" s="17" t="str">
        <f t="shared" ca="1" si="23"/>
        <v>_x000D_						{ chinese: `眉`, pinyin: `méi` },_x000D_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69" t="s">
        <v>1009</v>
      </c>
      <c r="L169" s="15" t="s">
        <v>1010</v>
      </c>
      <c r="M169" t="str">
        <f t="shared" si="24"/>
        <v/>
      </c>
      <c r="O169" t="str">
        <f t="shared" si="25"/>
        <v/>
      </c>
      <c r="Q169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69" s="17" t="str">
        <f t="shared" ca="1" si="27"/>
        <v>_x000D_						{ chinese: `荡`, pinyin: `dànɡ` },_x000D_						{ chinese: `滑`, pinyin: `huá` },_x000D_						{ chinese: `梯`, pinyin: `tī` },</v>
      </c>
      <c r="S169" t="s">
        <v>1011</v>
      </c>
      <c r="T169" s="15" t="s">
        <v>1012</v>
      </c>
      <c r="U169" t="str">
        <f t="shared" si="28"/>
        <v/>
      </c>
      <c r="W169" t="str">
        <f t="shared" si="29"/>
        <v/>
      </c>
    </row>
    <row r="170" spans="1:23" ht="15.6" x14ac:dyDescent="0.15">
      <c r="A170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0" s="17" t="str">
        <f t="shared" ca="1" si="21"/>
        <v>_x000D_						{ chinese: `谁`, pinyin: `shuí` },_x000D_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0" s="18" t="s">
        <v>1013</v>
      </c>
      <c r="D170" s="18" t="s">
        <v>1014</v>
      </c>
      <c r="I170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0" s="17" t="str">
        <f t="shared" ca="1" si="23"/>
        <v>_x000D_						{ chinese: `鼻`, pinyin: `bí` },_x000D_						{ chinese: `嘴`, pinyin: `zuǐ` },_x000D_						{ chinese: `脖`, pinyin: `bó` },_x000D_						{ chinese: `臂`, pinyin: `bì` },_x000D_						{ chinese: `肚`, pinyin: `dù` },_x000D_						{ chinese: `腿脚`, pinyin: `tuǐjiǎo` },</v>
      </c>
      <c r="K170" t="s">
        <v>1015</v>
      </c>
      <c r="L170" s="15" t="s">
        <v>1016</v>
      </c>
      <c r="M170" t="str">
        <f t="shared" si="24"/>
        <v/>
      </c>
      <c r="O170" t="str">
        <f t="shared" si="25"/>
        <v/>
      </c>
      <c r="Q170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0" s="17" t="str">
        <f t="shared" ca="1" si="27"/>
        <v>_x000D_						{ chinese: `滑`, pinyin: `huá` },_x000D_						{ chinese: `梯`, pinyin: `tī` },</v>
      </c>
      <c r="S170" t="s">
        <v>1017</v>
      </c>
      <c r="T170" s="15" t="s">
        <v>1018</v>
      </c>
      <c r="U170" t="str">
        <f t="shared" si="28"/>
        <v/>
      </c>
      <c r="W170" t="str">
        <f t="shared" si="29"/>
        <v/>
      </c>
    </row>
    <row r="171" spans="1:23" ht="15.6" x14ac:dyDescent="0.15">
      <c r="A171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1" s="17" t="str">
        <f t="shared" ca="1" si="21"/>
        <v>_x000D_						{ chinese: `长短`, pinyin: `chánɡduǎn` },_x000D_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1" s="18" t="s">
        <v>1019</v>
      </c>
      <c r="D171" s="18" t="s">
        <v>1020</v>
      </c>
      <c r="I171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1" s="17" t="str">
        <f t="shared" ca="1" si="23"/>
        <v>_x000D_						{ chinese: `嘴`, pinyin: `zuǐ` },_x000D_						{ chinese: `脖`, pinyin: `bó` },_x000D_						{ chinese: `臂`, pinyin: `bì` },_x000D_						{ chinese: `肚`, pinyin: `dù` },_x000D_						{ chinese: `腿脚`, pinyin: `tuǐjiǎo` },</v>
      </c>
      <c r="K171" t="s">
        <v>1021</v>
      </c>
      <c r="L171" s="15" t="s">
        <v>1022</v>
      </c>
      <c r="M171" t="str">
        <f t="shared" si="24"/>
        <v/>
      </c>
      <c r="O171" t="str">
        <f t="shared" si="25"/>
        <v/>
      </c>
      <c r="Q171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1" s="17" t="str">
        <f t="shared" ca="1" si="27"/>
        <v>_x000D_						{ chinese: `梯`, pinyin: `tī` },</v>
      </c>
      <c r="S171" t="s">
        <v>1023</v>
      </c>
      <c r="T171" s="15" t="s">
        <v>1024</v>
      </c>
      <c r="U171" t="str">
        <f t="shared" si="28"/>
        <v/>
      </c>
      <c r="W171" t="str">
        <f t="shared" si="29"/>
        <v/>
      </c>
    </row>
    <row r="172" spans="1:23" ht="15.6" x14ac:dyDescent="0.15">
      <c r="A172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2" s="17" t="str">
        <f t="shared" ca="1" si="21"/>
        <v>_x000D_						{ chinese: `把`, pinyin: `bǎ` },_x000D_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2" s="18" t="s">
        <v>1025</v>
      </c>
      <c r="D172" s="18" t="s">
        <v>1026</v>
      </c>
      <c r="I172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2" s="17" t="str">
        <f t="shared" ca="1" si="23"/>
        <v>_x000D_						{ chinese: `脖`, pinyin: `bó` },_x000D_						{ chinese: `臂`, pinyin: `bì` },_x000D_						{ chinese: `肚`, pinyin: `dù` },_x000D_						{ chinese: `腿脚`, pinyin: `tuǐjiǎo` },</v>
      </c>
      <c r="K172" t="s">
        <v>1027</v>
      </c>
      <c r="L172" s="15" t="s">
        <v>1028</v>
      </c>
      <c r="M172" t="str">
        <f t="shared" si="24"/>
        <v/>
      </c>
      <c r="O172" t="str">
        <f t="shared" si="25"/>
        <v/>
      </c>
      <c r="Q172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2" s="17" t="str">
        <f t="shared" ca="1" si="27"/>
        <v/>
      </c>
      <c r="U172" t="str">
        <f t="shared" si="28"/>
        <v xml:space="preserve"> </v>
      </c>
      <c r="V172" t="s">
        <v>391</v>
      </c>
      <c r="W172" t="str">
        <f t="shared" si="29"/>
        <v xml:space="preserve"> </v>
      </c>
    </row>
    <row r="173" spans="1:23" ht="15.6" x14ac:dyDescent="0.15">
      <c r="A173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3" s="17" t="str">
        <f t="shared" ca="1" si="21"/>
        <v>_x000D_						{ chinese: `伞`, pinyin: `sǎn` },_x000D_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3" s="18" t="s">
        <v>1029</v>
      </c>
      <c r="D173" s="18" t="s">
        <v>1030</v>
      </c>
      <c r="I173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3" s="17" t="str">
        <f t="shared" ca="1" si="23"/>
        <v>_x000D_						{ chinese: `臂`, pinyin: `bì` },_x000D_						{ chinese: `肚`, pinyin: `dù` },_x000D_						{ chinese: `腿脚`, pinyin: `tuǐjiǎo` },</v>
      </c>
      <c r="K173" t="s">
        <v>1031</v>
      </c>
      <c r="L173" s="15" t="s">
        <v>918</v>
      </c>
      <c r="M173" t="str">
        <f t="shared" si="24"/>
        <v/>
      </c>
      <c r="O173" t="str">
        <f t="shared" si="25"/>
        <v/>
      </c>
      <c r="Q173" s="16" t="str">
        <f t="shared" ca="1" si="26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3" s="17" t="str">
        <f t="shared" ca="1" si="27"/>
        <v>_x000D_				{_x000D_					names: { en: `Literacy 4`, zh_cn: `识字表4`, zh_tw: `識字錶4` },_x000D_					words: [_x000D_						{ chinese: `依`, pinyin: `yī` },_x000D_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},_x000D_					],_x000D_				},</v>
      </c>
      <c r="S173" t="s">
        <v>1032</v>
      </c>
      <c r="T173" s="15" t="s">
        <v>129</v>
      </c>
      <c r="U173" t="str">
        <f t="shared" si="28"/>
        <v>Literacy 4</v>
      </c>
      <c r="V173" t="s">
        <v>776</v>
      </c>
      <c r="W173" t="str">
        <f t="shared" si="29"/>
        <v>識字錶4</v>
      </c>
    </row>
    <row r="174" spans="1:23" ht="15.6" x14ac:dyDescent="0.15">
      <c r="A174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4" s="17" t="str">
        <f t="shared" ca="1" si="21"/>
        <v>_x000D_						{ chinese: `兔`, pinyin: `tù` },_x000D_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4" s="18" t="s">
        <v>1033</v>
      </c>
      <c r="D174" s="18" t="s">
        <v>1034</v>
      </c>
      <c r="I174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4" s="17" t="str">
        <f t="shared" ca="1" si="23"/>
        <v>_x000D_						{ chinese: `肚`, pinyin: `dù` },_x000D_						{ chinese: `腿脚`, pinyin: `tuǐjiǎo` },</v>
      </c>
      <c r="K174" t="s">
        <v>1035</v>
      </c>
      <c r="L174" s="15" t="s">
        <v>1036</v>
      </c>
      <c r="M174" t="str">
        <f t="shared" si="24"/>
        <v/>
      </c>
      <c r="O174" t="str">
        <f t="shared" si="25"/>
        <v/>
      </c>
      <c r="Q174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4" s="17" t="str">
        <f t="shared" ca="1" si="27"/>
        <v>_x000D_						{ chinese: `尽`, pinyin: `jìn` },_x000D_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74" t="s">
        <v>1037</v>
      </c>
      <c r="T174" s="15" t="s">
        <v>732</v>
      </c>
      <c r="U174" t="str">
        <f t="shared" si="28"/>
        <v/>
      </c>
      <c r="W174" t="str">
        <f t="shared" si="29"/>
        <v/>
      </c>
    </row>
    <row r="175" spans="1:23" ht="15.6" x14ac:dyDescent="0.15">
      <c r="A175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5" s="17" t="str">
        <f t="shared" ca="1" si="21"/>
        <v>_x000D_						{ chinese: `最`, pinyin: `zuì` },_x000D_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5" s="18" t="s">
        <v>1038</v>
      </c>
      <c r="D175" s="18" t="s">
        <v>1039</v>
      </c>
      <c r="I175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5" s="17" t="str">
        <f t="shared" ca="1" si="23"/>
        <v>_x000D_						{ chinese: `腿脚`, pinyin: `tuǐjiǎo` },</v>
      </c>
      <c r="K175" t="s">
        <v>1040</v>
      </c>
      <c r="L175" s="15" t="s">
        <v>1041</v>
      </c>
      <c r="M175" t="str">
        <f t="shared" si="24"/>
        <v/>
      </c>
      <c r="O175" t="str">
        <f t="shared" si="25"/>
        <v/>
      </c>
      <c r="Q175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5" s="17" t="str">
        <f t="shared" ca="1" si="27"/>
        <v>_x000D_						{ chinese: `欲`, pinyin: `yù` },_x000D_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75" t="s">
        <v>1042</v>
      </c>
      <c r="T175" s="15" t="s">
        <v>1043</v>
      </c>
      <c r="U175" t="str">
        <f t="shared" si="28"/>
        <v/>
      </c>
      <c r="W175" t="str">
        <f t="shared" si="29"/>
        <v/>
      </c>
    </row>
    <row r="176" spans="1:23" ht="15.6" x14ac:dyDescent="0.15">
      <c r="A176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6" s="17" t="str">
        <f t="shared" ca="1" si="21"/>
        <v>_x000D_						{ chinese: `公`, pinyin: `ɡōnɡ` },_x000D_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6" s="18" t="s">
        <v>1044</v>
      </c>
      <c r="D176" s="18" t="s">
        <v>1045</v>
      </c>
      <c r="I176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6" s="17" t="str">
        <f t="shared" ca="1" si="23"/>
        <v/>
      </c>
      <c r="M176" t="str">
        <f t="shared" si="24"/>
        <v/>
      </c>
      <c r="O176" t="str">
        <f t="shared" si="25"/>
        <v/>
      </c>
      <c r="Q176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6" s="17" t="str">
        <f t="shared" ca="1" si="27"/>
        <v>_x000D_						{ chinese: `穷`, pinyin: `qiónɡ` },_x000D_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76" t="s">
        <v>1046</v>
      </c>
      <c r="T176" s="15" t="s">
        <v>1047</v>
      </c>
      <c r="U176" t="str">
        <f t="shared" si="28"/>
        <v/>
      </c>
      <c r="W176" t="str">
        <f t="shared" si="29"/>
        <v/>
      </c>
    </row>
    <row r="177" spans="1:23" ht="15.6" x14ac:dyDescent="0.15">
      <c r="A177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7" s="17" t="str">
        <f t="shared" ca="1" si="21"/>
        <v>_x000D_						{ chinese: `写诗`, pinyin: `xiěshī` },_x000D_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7" s="18" t="s">
        <v>1048</v>
      </c>
      <c r="D177" s="18" t="s">
        <v>1049</v>
      </c>
      <c r="I177" s="16" t="str">
        <f t="shared" ca="1" si="22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7" s="17" t="str">
        <f t="shared" ca="1" si="23"/>
        <v>_x000D_				{_x000D_					names: { en: `Literacy 5`, zh_cn: `识字表5`, zh_tw: `識字錶5` },_x000D_					words: [_x000D_						{ chinese: `蜻蜓`, pinyin: `qīnɡtínɡ` },_x000D_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},_x000D_					],_x000D_				},</v>
      </c>
      <c r="K177" t="s">
        <v>1050</v>
      </c>
      <c r="L177" s="15" t="s">
        <v>1051</v>
      </c>
      <c r="M177" t="str">
        <f t="shared" si="24"/>
        <v>Literacy 5</v>
      </c>
      <c r="N177" t="s">
        <v>1052</v>
      </c>
      <c r="O177" t="str">
        <f t="shared" si="25"/>
        <v>識字錶5</v>
      </c>
      <c r="Q177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7" s="17" t="str">
        <f t="shared" ca="1" si="27"/>
        <v>_x000D_						{ chinese: `层`, pinyin: `cénɡ` },_x000D_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77" t="s">
        <v>1053</v>
      </c>
      <c r="T177" s="15" t="s">
        <v>1054</v>
      </c>
      <c r="U177" t="str">
        <f t="shared" si="28"/>
        <v/>
      </c>
      <c r="W177" t="str">
        <f t="shared" si="29"/>
        <v/>
      </c>
    </row>
    <row r="178" spans="1:23" ht="15.6" x14ac:dyDescent="0.15">
      <c r="A178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8" s="17" t="str">
        <f t="shared" ca="1" si="21"/>
        <v>_x000D_						{ chinese: `点`, pinyin: `diǎn` },_x000D_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8" s="18" t="s">
        <v>1055</v>
      </c>
      <c r="D178" s="18" t="s">
        <v>1056</v>
      </c>
      <c r="I178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8" s="17" t="str">
        <f t="shared" ca="1" si="23"/>
        <v>_x000D_						{ chinese: `迷`, pinyin: `mí` },_x000D_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78" t="s">
        <v>1057</v>
      </c>
      <c r="L178" s="15" t="s">
        <v>1058</v>
      </c>
      <c r="M178" t="str">
        <f t="shared" si="24"/>
        <v/>
      </c>
      <c r="O178" t="str">
        <f t="shared" si="25"/>
        <v/>
      </c>
      <c r="Q178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8" s="17" t="str">
        <f t="shared" ca="1" si="27"/>
        <v>_x000D_						{ chinese: `瀑布`, pinyin: `pùbù` },_x000D_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78" t="s">
        <v>1059</v>
      </c>
      <c r="T178" s="15" t="s">
        <v>1060</v>
      </c>
      <c r="U178" t="str">
        <f t="shared" si="28"/>
        <v/>
      </c>
      <c r="W178" t="str">
        <f t="shared" si="29"/>
        <v/>
      </c>
    </row>
    <row r="179" spans="1:23" ht="15.6" x14ac:dyDescent="0.15">
      <c r="A179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79" s="17" t="str">
        <f t="shared" ca="1" si="21"/>
        <v>_x000D_						{ chinese: `要`, pinyin: `yào` },_x000D_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79" s="18" t="s">
        <v>1061</v>
      </c>
      <c r="D179" s="18" t="s">
        <v>1062</v>
      </c>
      <c r="I179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79" s="17" t="str">
        <f t="shared" ca="1" si="23"/>
        <v>_x000D_						{ chinese: `藏`, pinyin: `cánɡ` },_x000D_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79" t="s">
        <v>1063</v>
      </c>
      <c r="L179" s="15" t="s">
        <v>1064</v>
      </c>
      <c r="M179" t="str">
        <f t="shared" si="24"/>
        <v/>
      </c>
      <c r="O179" t="str">
        <f t="shared" si="25"/>
        <v/>
      </c>
      <c r="Q179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79" s="17" t="str">
        <f t="shared" ca="1" si="27"/>
        <v>_x000D_						{ chinese: `炉`, pinyin: `lú` },_x000D_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79" t="s">
        <v>1065</v>
      </c>
      <c r="T179" s="15" t="s">
        <v>1066</v>
      </c>
      <c r="U179" t="str">
        <f t="shared" si="28"/>
        <v/>
      </c>
      <c r="W179" t="str">
        <f t="shared" si="29"/>
        <v/>
      </c>
    </row>
    <row r="180" spans="1:23" ht="15.6" x14ac:dyDescent="0.15">
      <c r="A180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0" s="17" t="str">
        <f t="shared" ca="1" si="21"/>
        <v>_x000D_						{ chinese: `过`, pinyin: `ɡuò` },_x000D_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0" s="18" t="s">
        <v>1067</v>
      </c>
      <c r="D180" s="18" t="s">
        <v>1068</v>
      </c>
      <c r="I180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0" s="17" t="str">
        <f t="shared" ca="1" si="23"/>
        <v>_x000D_						{ chinese: `造`, pinyin: `zào` },_x000D_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0" t="s">
        <v>1069</v>
      </c>
      <c r="L180" s="15" t="s">
        <v>1070</v>
      </c>
      <c r="M180" t="str">
        <f t="shared" si="24"/>
        <v/>
      </c>
      <c r="O180" t="str">
        <f t="shared" si="25"/>
        <v/>
      </c>
      <c r="Q180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0" s="17" t="str">
        <f t="shared" ca="1" si="27"/>
        <v>_x000D_						{ chinese: `烟`, pinyin: `yān` },_x000D_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0" t="s">
        <v>1071</v>
      </c>
      <c r="T180" s="15" t="s">
        <v>1072</v>
      </c>
      <c r="U180" t="str">
        <f t="shared" si="28"/>
        <v/>
      </c>
      <c r="W180" t="str">
        <f t="shared" si="29"/>
        <v/>
      </c>
    </row>
    <row r="181" spans="1:23" ht="15.6" x14ac:dyDescent="0.15">
      <c r="A181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1" s="17" t="str">
        <f t="shared" ca="1" si="21"/>
        <v>_x000D_						{ chinese: `给`, pinyin: `ɡěi` },_x000D_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1" s="18" t="s">
        <v>1073</v>
      </c>
      <c r="D181" s="18" t="s">
        <v>1074</v>
      </c>
      <c r="I181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1" s="17" t="str">
        <f t="shared" ca="1" si="23"/>
        <v>_x000D_						{ chinese: `蚂蚁`, pinyin: `mǎyǐ` },_x000D_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1" t="s">
        <v>1075</v>
      </c>
      <c r="L181" s="15" t="s">
        <v>1076</v>
      </c>
      <c r="M181" t="str">
        <f t="shared" si="24"/>
        <v/>
      </c>
      <c r="O181" t="str">
        <f t="shared" si="25"/>
        <v/>
      </c>
      <c r="Q181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1" s="17" t="str">
        <f t="shared" ca="1" si="27"/>
        <v>_x000D_						{ chinese: `遥`, pinyin: `yáo` },_x000D_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1" t="s">
        <v>1077</v>
      </c>
      <c r="T181" s="15" t="s">
        <v>1078</v>
      </c>
      <c r="U181" t="str">
        <f t="shared" si="28"/>
        <v/>
      </c>
      <c r="W181" t="str">
        <f t="shared" si="29"/>
        <v/>
      </c>
    </row>
    <row r="182" spans="1:23" ht="15.6" x14ac:dyDescent="0.15">
      <c r="A182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2" s="17" t="str">
        <f t="shared" ca="1" si="21"/>
        <v>_x000D_						{ chinese: `当`, pinyin: `dānɡ` },_x000D_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2" s="18" t="s">
        <v>1079</v>
      </c>
      <c r="D182" s="18" t="s">
        <v>1080</v>
      </c>
      <c r="I182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2" s="17" t="str">
        <f t="shared" ca="1" si="23"/>
        <v>_x000D_						{ chinese: `食`, pinyin: `shí` },_x000D_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2" t="s">
        <v>1081</v>
      </c>
      <c r="L182" s="15" t="s">
        <v>235</v>
      </c>
      <c r="M182" t="str">
        <f t="shared" si="24"/>
        <v/>
      </c>
      <c r="O182" t="str">
        <f t="shared" si="25"/>
        <v/>
      </c>
      <c r="Q182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2" s="17" t="str">
        <f t="shared" ca="1" si="27"/>
        <v>_x000D_						{ chinese: `川`, pinyin: `chuān` },_x000D_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2" t="s">
        <v>1082</v>
      </c>
      <c r="T182" s="15" t="s">
        <v>1083</v>
      </c>
      <c r="U182" t="str">
        <f t="shared" si="28"/>
        <v/>
      </c>
      <c r="W182" t="str">
        <f t="shared" si="29"/>
        <v/>
      </c>
    </row>
    <row r="183" spans="1:23" ht="15.6" x14ac:dyDescent="0.15">
      <c r="A183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3" s="17" t="str">
        <f t="shared" ca="1" si="21"/>
        <v>_x000D_						{ chinese: `串`, pinyin: `chuàn` },_x000D_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3" s="18" t="s">
        <v>1084</v>
      </c>
      <c r="D183" s="18" t="s">
        <v>1085</v>
      </c>
      <c r="I183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3" s="17" t="str">
        <f t="shared" ca="1" si="23"/>
        <v>_x000D_						{ chinese: `粮`, pinyin: `liánɡ` },_x000D_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3" t="s">
        <v>1086</v>
      </c>
      <c r="L183" s="15" t="s">
        <v>1087</v>
      </c>
      <c r="M183" t="str">
        <f t="shared" si="24"/>
        <v/>
      </c>
      <c r="O183" t="str">
        <f t="shared" si="25"/>
        <v/>
      </c>
      <c r="Q183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3" s="17" t="str">
        <f t="shared" ca="1" si="27"/>
        <v>_x000D_						{ chinese: `闻名`, pinyin: `wénmínɡ` },_x000D_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3" t="s">
        <v>1088</v>
      </c>
      <c r="T183" s="15" t="s">
        <v>1089</v>
      </c>
      <c r="U183" t="str">
        <f t="shared" si="28"/>
        <v/>
      </c>
      <c r="W183" t="str">
        <f t="shared" si="29"/>
        <v/>
      </c>
    </row>
    <row r="184" spans="1:23" ht="15.6" x14ac:dyDescent="0.15">
      <c r="A184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4" s="17" t="str">
        <f t="shared" ca="1" si="21"/>
        <v>_x000D_						{ chinese: `们`, pinyin: `men` },_x000D_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4" s="18" t="s">
        <v>1090</v>
      </c>
      <c r="D184" s="18" t="s">
        <v>1091</v>
      </c>
      <c r="I184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4" s="17" t="str">
        <f t="shared" ca="1" si="23"/>
        <v>_x000D_						{ chinese: `蜘蛛网`, pinyin: `zhīzhūwǎnɡ` },_x000D_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4" t="s">
        <v>1092</v>
      </c>
      <c r="L184" s="15" t="s">
        <v>1093</v>
      </c>
      <c r="M184" t="str">
        <f t="shared" si="24"/>
        <v/>
      </c>
      <c r="O184" t="str">
        <f t="shared" si="25"/>
        <v/>
      </c>
      <c r="Q184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4" s="17" t="str">
        <f t="shared" ca="1" si="27"/>
        <v>_x000D_						{ chinese: `景区`, pinyin: `jǐnɡqū` },_x000D_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4" t="s">
        <v>1094</v>
      </c>
      <c r="T184" s="15" t="s">
        <v>1095</v>
      </c>
      <c r="U184" t="str">
        <f t="shared" si="28"/>
        <v/>
      </c>
      <c r="W184" t="str">
        <f t="shared" si="29"/>
        <v/>
      </c>
    </row>
    <row r="185" spans="1:23" ht="15.6" x14ac:dyDescent="0.15">
      <c r="A185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5" s="17" t="str">
        <f t="shared" ca="1" si="21"/>
        <v>_x000D_						{ chinese: `以`, pinyin: `yǐ` },_x000D_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5" s="18" t="s">
        <v>1096</v>
      </c>
      <c r="D185" s="18" t="s">
        <v>1097</v>
      </c>
      <c r="I185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5" s="17" t="str">
        <f t="shared" ca="1" si="23"/>
        <v>_x000D_						{ chinese: `圆`, pinyin: `yuán` },_x000D_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5" t="s">
        <v>1098</v>
      </c>
      <c r="L185" s="15" t="s">
        <v>420</v>
      </c>
      <c r="M185" t="str">
        <f t="shared" si="24"/>
        <v/>
      </c>
      <c r="O185" t="str">
        <f t="shared" si="25"/>
        <v/>
      </c>
      <c r="Q185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5" s="17" t="str">
        <f t="shared" ca="1" si="27"/>
        <v>_x000D_						{ chinese: `省`, pinyin: `shěnɡ` },_x000D_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5" t="s">
        <v>1099</v>
      </c>
      <c r="T185" s="15" t="s">
        <v>1100</v>
      </c>
      <c r="U185" t="str">
        <f t="shared" si="28"/>
        <v/>
      </c>
      <c r="W185" t="str">
        <f t="shared" si="29"/>
        <v/>
      </c>
    </row>
    <row r="186" spans="1:23" ht="15.6" x14ac:dyDescent="0.15">
      <c r="A186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6" s="17" t="str">
        <f t="shared" ca="1" si="21"/>
        <v>_x000D_						{ chinese: `成`, pinyin: `chénɡ` },_x000D_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6" s="18" t="s">
        <v>1101</v>
      </c>
      <c r="D186" s="18" t="s">
        <v>1102</v>
      </c>
      <c r="I186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6" s="17" t="str">
        <f t="shared" ca="1" si="23"/>
        <v>_x000D_						{ chinese: `严寒`, pinyin: `yánhán` },_x000D_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6" t="s">
        <v>1103</v>
      </c>
      <c r="L186" s="15" t="s">
        <v>1104</v>
      </c>
      <c r="M186" t="str">
        <f t="shared" si="24"/>
        <v/>
      </c>
      <c r="O186" t="str">
        <f t="shared" si="25"/>
        <v/>
      </c>
      <c r="Q186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6" s="17" t="str">
        <f t="shared" ca="1" si="27"/>
        <v>_x000D_						{ chinese: `部`, pinyin: `bù` },_x000D_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6" t="s">
        <v>1105</v>
      </c>
      <c r="T186" s="15" t="s">
        <v>352</v>
      </c>
      <c r="U186" t="str">
        <f t="shared" si="28"/>
        <v/>
      </c>
      <c r="W186" t="str">
        <f t="shared" si="29"/>
        <v/>
      </c>
    </row>
    <row r="187" spans="1:23" ht="15.6" x14ac:dyDescent="0.15">
      <c r="A187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7" s="17" t="str">
        <f t="shared" ca="1" si="21"/>
        <v>_x000D_						{ chinese: `数`, pinyin: `shǔ` },_x000D_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7" s="20" t="s">
        <v>1106</v>
      </c>
      <c r="D187" s="18" t="s">
        <v>1107</v>
      </c>
      <c r="I187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7" s="17" t="str">
        <f t="shared" ca="1" si="23"/>
        <v>_x000D_						{ chinese: `酷暑`, pinyin: `kùshǔ` },_x000D_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7" t="s">
        <v>1108</v>
      </c>
      <c r="L187" s="15" t="s">
        <v>1109</v>
      </c>
      <c r="M187" t="str">
        <f t="shared" si="24"/>
        <v/>
      </c>
      <c r="O187" t="str">
        <f t="shared" si="25"/>
        <v/>
      </c>
      <c r="Q187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7" s="17" t="str">
        <f t="shared" ca="1" si="27"/>
        <v>_x000D_						{ chinese: `秀`, pinyin: `xiù` },_x000D_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7" t="s">
        <v>1110</v>
      </c>
      <c r="T187" s="15" t="s">
        <v>1111</v>
      </c>
      <c r="U187" t="str">
        <f t="shared" si="28"/>
        <v/>
      </c>
      <c r="W187" t="str">
        <f t="shared" si="29"/>
        <v/>
      </c>
    </row>
    <row r="188" spans="1:23" ht="15.6" x14ac:dyDescent="0.15">
      <c r="A188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8" s="17" t="str">
        <f t="shared" ca="1" si="21"/>
        <v>_x000D_						{ chinese: `彩`, pinyin: `cǎi` },_x000D_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8" s="18" t="s">
        <v>1112</v>
      </c>
      <c r="D188" s="18" t="s">
        <v>1113</v>
      </c>
      <c r="I188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8" s="17" t="str">
        <f t="shared" ca="1" si="23"/>
        <v>_x000D_						{ chinese: `凉`, pinyin: `liánɡ` },_x000D_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8" t="s">
        <v>1114</v>
      </c>
      <c r="L188" s="15" t="s">
        <v>1087</v>
      </c>
      <c r="M188" t="str">
        <f t="shared" si="24"/>
        <v/>
      </c>
      <c r="O188" t="str">
        <f t="shared" si="25"/>
        <v/>
      </c>
      <c r="Q188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8" s="17" t="str">
        <f t="shared" ca="1" si="27"/>
        <v>_x000D_						{ chinese: `尤其`, pinyin: `yóuqí` },_x000D_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8" t="s">
        <v>1115</v>
      </c>
      <c r="T188" s="15" t="s">
        <v>1116</v>
      </c>
      <c r="U188" t="str">
        <f t="shared" si="28"/>
        <v/>
      </c>
      <c r="W188" t="str">
        <f t="shared" si="29"/>
        <v/>
      </c>
    </row>
    <row r="189" spans="1:23" ht="15.6" x14ac:dyDescent="0.15">
      <c r="A189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89" s="17" t="str">
        <f t="shared" ca="1" si="21"/>
        <v>_x000D_						{ chinese: `半`, pinyin: `bàn` },_x000D_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89" s="18" t="s">
        <v>1117</v>
      </c>
      <c r="D189" s="18" t="s">
        <v>1118</v>
      </c>
      <c r="I189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89" s="17" t="str">
        <f t="shared" ca="1" si="23"/>
        <v>_x000D_						{ chinese: `晨`, pinyin: `chén` },_x000D_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89" t="s">
        <v>1119</v>
      </c>
      <c r="L189" s="15" t="s">
        <v>867</v>
      </c>
      <c r="M189" t="str">
        <f t="shared" si="24"/>
        <v/>
      </c>
      <c r="O189" t="str">
        <f t="shared" si="25"/>
        <v/>
      </c>
      <c r="Q189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89" s="17" t="str">
        <f t="shared" ca="1" si="27"/>
        <v>_x000D_						{ chinese: `仙`, pinyin: `xiān` },_x000D_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89" t="s">
        <v>1120</v>
      </c>
      <c r="T189" s="15" t="s">
        <v>898</v>
      </c>
      <c r="U189" t="str">
        <f t="shared" si="28"/>
        <v/>
      </c>
      <c r="W189" t="str">
        <f t="shared" si="29"/>
        <v/>
      </c>
    </row>
    <row r="190" spans="1:23" ht="15.6" x14ac:dyDescent="0.15">
      <c r="A190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0" s="17" t="str">
        <f t="shared" ca="1" si="21"/>
        <v>_x000D_						{ chinese: `空`, pinyin: `kōnɡ` },_x000D_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90" s="18" t="s">
        <v>1121</v>
      </c>
      <c r="D190" s="18" t="s">
        <v>1122</v>
      </c>
      <c r="I190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0" s="17" t="str">
        <f t="shared" ca="1" si="23"/>
        <v>_x000D_						{ chinese: `细`, pinyin: `xì` },_x000D_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0" t="s">
        <v>1123</v>
      </c>
      <c r="L190" s="15" t="s">
        <v>745</v>
      </c>
      <c r="M190" t="str">
        <f t="shared" si="24"/>
        <v/>
      </c>
      <c r="O190" t="str">
        <f t="shared" si="25"/>
        <v/>
      </c>
      <c r="Q190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0" s="17" t="str">
        <f t="shared" ca="1" si="27"/>
        <v>_x000D_						{ chinese: `巨`, pinyin: `jù` },_x000D_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0" t="s">
        <v>1124</v>
      </c>
      <c r="T190" s="15" t="s">
        <v>937</v>
      </c>
      <c r="U190" t="str">
        <f t="shared" si="28"/>
        <v/>
      </c>
      <c r="W190" t="str">
        <f t="shared" si="29"/>
        <v/>
      </c>
    </row>
    <row r="191" spans="1:23" ht="15.6" x14ac:dyDescent="0.15">
      <c r="A191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1" s="17" t="str">
        <f t="shared" ca="1" si="21"/>
        <v>_x000D_						{ chinese: `问`, pinyin: `wèn` },_x000D_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91" s="18" t="s">
        <v>1125</v>
      </c>
      <c r="D191" s="18" t="s">
        <v>1126</v>
      </c>
      <c r="I191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1" s="17" t="str">
        <f t="shared" ca="1" si="23"/>
        <v>_x000D_						{ chinese: `朝霞`, pinyin: `zhāoxiá` },_x000D_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1" t="s">
        <v>1127</v>
      </c>
      <c r="L191" s="15" t="s">
        <v>1128</v>
      </c>
      <c r="M191" t="str">
        <f t="shared" si="24"/>
        <v/>
      </c>
      <c r="O191" t="str">
        <f t="shared" si="25"/>
        <v/>
      </c>
      <c r="Q191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1" s="17" t="str">
        <f t="shared" ca="1" si="27"/>
        <v>_x000D_						{ chinese: `位`, pinyin: `wèi` },_x000D_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1" t="s">
        <v>1129</v>
      </c>
      <c r="T191" s="15" t="s">
        <v>1130</v>
      </c>
      <c r="U191" t="str">
        <f t="shared" si="28"/>
        <v/>
      </c>
      <c r="W191" t="str">
        <f t="shared" si="29"/>
        <v/>
      </c>
    </row>
    <row r="192" spans="1:23" ht="15.6" x14ac:dyDescent="0.15">
      <c r="A192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2" s="17" t="str">
        <f t="shared" ca="1" si="21"/>
        <v>_x000D_						{ chinese: `到`, pinyin: `dào` },_x000D_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92" s="18" t="s">
        <v>1131</v>
      </c>
      <c r="D192" s="18" t="s">
        <v>415</v>
      </c>
      <c r="I192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2" s="17" t="str">
        <f t="shared" ca="1" si="23"/>
        <v>_x000D_						{ chinese: `夕`, pinyin: `xī` },_x000D_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2" t="s">
        <v>1132</v>
      </c>
      <c r="L192" s="15" t="s">
        <v>204</v>
      </c>
      <c r="M192" t="str">
        <f t="shared" si="24"/>
        <v/>
      </c>
      <c r="O192" t="str">
        <f t="shared" si="25"/>
        <v/>
      </c>
      <c r="Q192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2" s="17" t="str">
        <f t="shared" ca="1" si="27"/>
        <v>_x000D_						{ chinese: `都`, pinyin: `dū` },_x000D_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2" t="s">
        <v>682</v>
      </c>
      <c r="T192" s="15" t="s">
        <v>1133</v>
      </c>
      <c r="U192" t="str">
        <f t="shared" si="28"/>
        <v/>
      </c>
      <c r="W192" t="str">
        <f t="shared" si="29"/>
        <v/>
      </c>
    </row>
    <row r="193" spans="1:23" ht="15.6" x14ac:dyDescent="0.15">
      <c r="A193" s="16" t="str">
        <f t="shared" ca="1" si="2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3" s="17" t="str">
        <f t="shared" ca="1" si="21"/>
        <v>_x000D_						{ chinese: `方`, pinyin: `fānɡ` },_x000D_						{ chinese: `没`, pinyin: `méi` },_x000D_						{ chinese: `更`, pinyin: `ɡènɡ` },_x000D_						{ chinese: `绿`, pinyin: `lǜ` },_x000D_						{ chinese: `出`, pinyin: `chū` },_x000D_						{ chinese: `长`, pinyin: `zhǎnɡ` },</v>
      </c>
      <c r="C193" s="18" t="s">
        <v>1134</v>
      </c>
      <c r="D193" s="18" t="s">
        <v>1135</v>
      </c>
      <c r="I193" s="16" t="str">
        <f t="shared" ca="1" si="2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3" s="17" t="str">
        <f t="shared" ca="1" si="23"/>
        <v>_x000D_						{ chinese: `杨`, pinyin: `yánɡ` },_x000D_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3" t="s">
        <v>1136</v>
      </c>
      <c r="L193" s="15" t="s">
        <v>215</v>
      </c>
      <c r="M193" t="str">
        <f t="shared" si="24"/>
        <v/>
      </c>
      <c r="O193" t="str">
        <f t="shared" si="25"/>
        <v/>
      </c>
      <c r="Q193" s="16" t="str">
        <f t="shared" ca="1" si="2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3" s="17" t="str">
        <f t="shared" ca="1" si="27"/>
        <v>_x000D_						{ chinese: `著`, pinyin: `zhù` },_x000D_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3" t="s">
        <v>1137</v>
      </c>
      <c r="T193" s="15" t="s">
        <v>694</v>
      </c>
      <c r="U193" t="str">
        <f t="shared" si="28"/>
        <v/>
      </c>
      <c r="W193" t="str">
        <f t="shared" si="29"/>
        <v/>
      </c>
    </row>
    <row r="194" spans="1:23" ht="15.6" x14ac:dyDescent="0.15">
      <c r="A194" s="16" t="str">
        <f t="shared" ref="A194:A257" ca="1" si="30">IF(0=LEN(E194),OFFSET(A194, 1, 0), B194 &amp; IF(0=LEN(OFFSET(A194, 1, 0)), "",OFFSET(A194, 1, 0))) &amp; ""</f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4" s="17" t="str">
        <f t="shared" ref="B194:B257" ca="1" si="31">IF(0=LEN(C194),"",IF(0=LEN(E194), "", CHAR(13) &amp; REPT(CHAR(9), 4) &amp; "{" &amp; CHAR(13) &amp; REPT(CHAR(9), 5) &amp; "names: { en: `"&amp;E194&amp;"`, zh_cn: `"&amp;F194&amp;"`, zh_tw: `"&amp;G194&amp;"` }," &amp; CHAR(13) &amp; REPT(CHAR(9), 5) &amp; "words: [") &amp; CHAR(13) &amp; REPT(CHAR(9),6)&amp;"{ chinese: `"&amp;C194&amp;"`, pinyin: `"&amp;D194&amp;"` }," &amp; IF(0=LEN(OFFSET(C194,1,0)), "", OFFSET(B194, 1, 0)) &amp; IF(0=LEN(E194),"",CHAR(13) &amp; REPT(CHAR(9), 5) &amp; "]," &amp; CHAR(13) &amp; REPT(CHAR(9), 4) &amp; "},"))</f>
        <v>_x000D_						{ chinese: `没`, pinyin: `méi` },_x000D_						{ chinese: `更`, pinyin: `ɡènɡ` },_x000D_						{ chinese: `绿`, pinyin: `lǜ` },_x000D_						{ chinese: `出`, pinyin: `chū` },_x000D_						{ chinese: `长`, pinyin: `zhǎnɡ` },</v>
      </c>
      <c r="C194" s="18" t="s">
        <v>1138</v>
      </c>
      <c r="D194" s="18" t="s">
        <v>1010</v>
      </c>
      <c r="I194" s="16" t="str">
        <f t="shared" ref="I194:I257" ca="1" si="32">IF(0=LEN(M194),OFFSET(I194, 1, 0), J194 &amp; IF(0=LEN(OFFSET(I194, 1, 0)), "",OFFSET(I194, 1, 0))) &amp; ""</f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4" s="17" t="str">
        <f t="shared" ref="J194:J257" ca="1" si="33">IF(0=LEN(K194),"",IF(0=LEN(M194), "", CHAR(13) &amp; REPT(CHAR(9), 4) &amp; "{" &amp; CHAR(13) &amp; REPT(CHAR(9), 5) &amp; "names: { en: `"&amp;M194&amp;"`, zh_cn: `"&amp;N194&amp;"`, zh_tw: `"&amp;O194&amp;"` }," &amp; CHAR(13) &amp; REPT(CHAR(9), 5) &amp; "words: [") &amp; CHAR(13) &amp; REPT(CHAR(9),6)&amp;"{ chinese: `"&amp;K194&amp;"`, pinyin: `"&amp;L194&amp;"` }," &amp; IF(0=LEN(OFFSET(K194,1,0)), "", OFFSET(J194, 1, 0)) &amp; IF(0=LEN(M194),"",CHAR(13) &amp; REPT(CHAR(9), 5) &amp; "]," &amp; CHAR(13) &amp; REPT(CHAR(9), 4) &amp; "},"))</f>
        <v>_x000D_						{ chinese: `操场`, pinyin: `cāochǎnɡ` },_x000D_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4" t="s">
        <v>1139</v>
      </c>
      <c r="L194" s="15" t="s">
        <v>1140</v>
      </c>
      <c r="M194" t="str">
        <f t="shared" ref="M194:M257" si="34">SUBSTITUTE(SUBSTITUTE(N194,"识字表", "Literacy "),"写字表","Writing ")</f>
        <v/>
      </c>
      <c r="O194" t="str">
        <f t="shared" ref="O194:O257" si="35">SUBSTITUTE(SUBSTITUTE(N194,"识字表", "識字錶"),"写字表","寫字錶")</f>
        <v/>
      </c>
      <c r="Q194" s="16" t="str">
        <f t="shared" ref="Q194:Q257" ca="1" si="36">IF(0=LEN(U194),OFFSET(Q194, 1, 0), R194 &amp; IF(0=LEN(OFFSET(Q194, 1, 0)), "",OFFSET(Q194, 1, 0))) &amp; ""</f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4" s="17" t="str">
        <f t="shared" ref="R194:R257" ca="1" si="37">IF(0=LEN(S194),"",IF(0=LEN(U194), "", CHAR(13) &amp; REPT(CHAR(9), 4) &amp; "{" &amp; CHAR(13) &amp; REPT(CHAR(9), 5) &amp; "names: { en: `"&amp;U194&amp;"`, zh_cn: `"&amp;V194&amp;"`, zh_tw: `"&amp;W194&amp;"` }," &amp; CHAR(13) &amp; REPT(CHAR(9), 5) &amp; "words: [") &amp; CHAR(13) &amp; REPT(CHAR(9),6)&amp;"{ chinese: `"&amp;S194&amp;"`, pinyin: `"&amp;T194&amp;"` }," &amp; IF(0=LEN(OFFSET(S194,1,0)), "", OFFSET(R194, 1, 0)) &amp; IF(0=LEN(U194),"",CHAR(13) &amp; REPT(CHAR(9), 5) &amp; "]," &amp; CHAR(13) &amp; REPT(CHAR(9), 4) &amp; "},"))</f>
        <v>_x000D_						{ chinese: `形状`, pinyin: `xínɡzhuànɡ` },_x000D_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4" t="s">
        <v>1141</v>
      </c>
      <c r="T194" s="15" t="s">
        <v>1142</v>
      </c>
      <c r="U194" t="str">
        <f t="shared" ref="U194:U257" si="38">SUBSTITUTE(SUBSTITUTE(SUBSTITUTE(V194,"识字表", "Literacy "),"写字表","Writing "),"词语","Words ")</f>
        <v/>
      </c>
      <c r="W194" t="str">
        <f t="shared" ref="W194:W257" si="39">SUBSTITUTE(SUBSTITUTE(SUBSTITUTE(V194,"识字表", "識字錶"),"写字表","寫字錶"),"词语","詞語")</f>
        <v/>
      </c>
    </row>
    <row r="195" spans="1:23" ht="15.6" x14ac:dyDescent="0.15">
      <c r="A195" s="16" t="str">
        <f t="shared" ca="1" si="3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5" s="17" t="str">
        <f t="shared" ca="1" si="31"/>
        <v>_x000D_						{ chinese: `更`, pinyin: `ɡènɡ` },_x000D_						{ chinese: `绿`, pinyin: `lǜ` },_x000D_						{ chinese: `出`, pinyin: `chū` },_x000D_						{ chinese: `长`, pinyin: `zhǎnɡ` },</v>
      </c>
      <c r="C195" s="18" t="s">
        <v>1143</v>
      </c>
      <c r="D195" s="18" t="s">
        <v>1144</v>
      </c>
      <c r="I195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5" s="17" t="str">
        <f t="shared" ca="1" si="33"/>
        <v>_x000D_						{ chinese: `拔`, pinyin: `bá` },_x000D_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5" t="s">
        <v>1145</v>
      </c>
      <c r="L195" s="15" t="s">
        <v>1146</v>
      </c>
      <c r="M195" t="str">
        <f t="shared" si="34"/>
        <v/>
      </c>
      <c r="O195" t="str">
        <f t="shared" si="35"/>
        <v/>
      </c>
      <c r="Q195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5" s="17" t="str">
        <f t="shared" ca="1" si="37"/>
        <v>_x000D_						{ chinese: `潭`, pinyin: `tán` },_x000D_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5" t="s">
        <v>1147</v>
      </c>
      <c r="T195" s="15" t="s">
        <v>1148</v>
      </c>
      <c r="U195" t="str">
        <f t="shared" si="38"/>
        <v/>
      </c>
      <c r="W195" t="str">
        <f t="shared" si="39"/>
        <v/>
      </c>
    </row>
    <row r="196" spans="1:23" ht="15.6" x14ac:dyDescent="0.15">
      <c r="A196" s="16" t="str">
        <f t="shared" ca="1" si="3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6" s="17" t="str">
        <f t="shared" ca="1" si="31"/>
        <v>_x000D_						{ chinese: `绿`, pinyin: `lǜ` },_x000D_						{ chinese: `出`, pinyin: `chū` },_x000D_						{ chinese: `长`, pinyin: `zhǎnɡ` },</v>
      </c>
      <c r="C196" s="18" t="s">
        <v>1149</v>
      </c>
      <c r="D196" s="18" t="s">
        <v>1150</v>
      </c>
      <c r="I196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6" s="17" t="str">
        <f t="shared" ca="1" si="33"/>
        <v>_x000D_						{ chinese: `拍`, pinyin: `pāi` },_x000D_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6" t="s">
        <v>1151</v>
      </c>
      <c r="L196" s="15" t="s">
        <v>1152</v>
      </c>
      <c r="M196" t="str">
        <f t="shared" si="34"/>
        <v/>
      </c>
      <c r="O196" t="str">
        <f t="shared" si="35"/>
        <v/>
      </c>
      <c r="Q196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6" s="17" t="str">
        <f t="shared" ca="1" si="37"/>
        <v>_x000D_						{ chinese: `湾`, pinyin: `wān` },_x000D_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6" t="s">
        <v>1153</v>
      </c>
      <c r="T196" s="15" t="s">
        <v>671</v>
      </c>
      <c r="U196" t="str">
        <f t="shared" si="38"/>
        <v/>
      </c>
      <c r="W196" t="str">
        <f t="shared" si="39"/>
        <v/>
      </c>
    </row>
    <row r="197" spans="1:23" ht="15.6" x14ac:dyDescent="0.15">
      <c r="A197" s="16" t="str">
        <f t="shared" ca="1" si="3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7" s="17" t="str">
        <f t="shared" ca="1" si="31"/>
        <v>_x000D_						{ chinese: `出`, pinyin: `chū` },_x000D_						{ chinese: `长`, pinyin: `zhǎnɡ` },</v>
      </c>
      <c r="C197" s="18" t="s">
        <v>1154</v>
      </c>
      <c r="D197" s="18" t="s">
        <v>1155</v>
      </c>
      <c r="I197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7" s="17" t="str">
        <f t="shared" ca="1" si="33"/>
        <v>_x000D_						{ chinese: `跑`, pinyin: `pǎo` },_x000D_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7" t="s">
        <v>1156</v>
      </c>
      <c r="L197" s="15" t="s">
        <v>1157</v>
      </c>
      <c r="M197" t="str">
        <f t="shared" si="34"/>
        <v/>
      </c>
      <c r="O197" t="str">
        <f t="shared" si="35"/>
        <v/>
      </c>
      <c r="Q197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7" s="17" t="str">
        <f t="shared" ca="1" si="37"/>
        <v>_x000D_						{ chinese: `湖`, pinyin: `hú` },_x000D_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7" t="s">
        <v>1158</v>
      </c>
      <c r="T197" s="15" t="s">
        <v>374</v>
      </c>
      <c r="U197" t="str">
        <f t="shared" si="38"/>
        <v/>
      </c>
      <c r="W197" t="str">
        <f t="shared" si="39"/>
        <v/>
      </c>
    </row>
    <row r="198" spans="1:23" ht="15.6" x14ac:dyDescent="0.15">
      <c r="A198" s="16" t="str">
        <f t="shared" ca="1" si="3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8" s="17" t="str">
        <f t="shared" ca="1" si="31"/>
        <v>_x000D_						{ chinese: `长`, pinyin: `zhǎnɡ` },</v>
      </c>
      <c r="C198" s="20" t="s">
        <v>1159</v>
      </c>
      <c r="D198" s="18" t="s">
        <v>447</v>
      </c>
      <c r="I198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8" s="17" t="str">
        <f t="shared" ca="1" si="33"/>
        <v>_x000D_						{ chinese: `踢`, pinyin: `tī` },_x000D_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8" t="s">
        <v>1160</v>
      </c>
      <c r="L198" s="15" t="s">
        <v>1024</v>
      </c>
      <c r="M198" t="str">
        <f t="shared" si="34"/>
        <v/>
      </c>
      <c r="O198" t="str">
        <f t="shared" si="35"/>
        <v/>
      </c>
      <c r="Q198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8" s="17" t="str">
        <f t="shared" ca="1" si="37"/>
        <v>_x000D_						{ chinese: `绕`, pinyin: `rào` },_x000D_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8" t="s">
        <v>1161</v>
      </c>
      <c r="T198" s="15" t="s">
        <v>1162</v>
      </c>
      <c r="U198" t="str">
        <f t="shared" si="38"/>
        <v/>
      </c>
      <c r="W198" t="str">
        <f t="shared" si="39"/>
        <v/>
      </c>
    </row>
    <row r="199" spans="1:23" ht="15.6" x14ac:dyDescent="0.15">
      <c r="A199" s="16" t="str">
        <f t="shared" ca="1" si="3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199" s="17" t="str">
        <f t="shared" ca="1" si="31"/>
        <v/>
      </c>
      <c r="C199" s="21"/>
      <c r="I199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199" s="17" t="str">
        <f t="shared" ca="1" si="33"/>
        <v>_x000D_						{ chinese: `铃`, pinyin: `línɡ` },_x000D_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199" t="s">
        <v>1163</v>
      </c>
      <c r="L199" s="15" t="s">
        <v>563</v>
      </c>
      <c r="M199" t="str">
        <f t="shared" si="34"/>
        <v/>
      </c>
      <c r="O199" t="str">
        <f t="shared" si="35"/>
        <v/>
      </c>
      <c r="Q199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199" s="17" t="str">
        <f t="shared" ca="1" si="37"/>
        <v>_x000D_						{ chinese: `茂盛`, pinyin: `màoshènɡ` },_x000D_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199" t="s">
        <v>1164</v>
      </c>
      <c r="T199" s="15" t="s">
        <v>1165</v>
      </c>
      <c r="U199" t="str">
        <f t="shared" si="38"/>
        <v/>
      </c>
      <c r="W199" t="str">
        <f t="shared" si="39"/>
        <v/>
      </c>
    </row>
    <row r="200" spans="1:23" ht="15.6" x14ac:dyDescent="0.15">
      <c r="A200" s="16" t="str">
        <f t="shared" ca="1" si="30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0" s="17" t="str">
        <f t="shared" ca="1" si="31"/>
        <v>_x000D_				{_x000D_					names: { en: `Unit 7`, zh_cn: `第七单元`, zh_tw: `第七单元` },_x000D_					words: [_x000D_						{ chinese: `睡`, pinyin: `shuì` },_x000D_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},_x000D_					],_x000D_				},</v>
      </c>
      <c r="C200" s="18" t="s">
        <v>1166</v>
      </c>
      <c r="D200" s="18" t="s">
        <v>1167</v>
      </c>
      <c r="E200" t="s">
        <v>1168</v>
      </c>
      <c r="F200" t="s">
        <v>1169</v>
      </c>
      <c r="G200" t="str">
        <f>F200</f>
        <v>第七单元</v>
      </c>
      <c r="I200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0" s="17" t="str">
        <f t="shared" ca="1" si="33"/>
        <v>_x000D_						{ chinese: `热闹`, pinyin: `rènɑo` },_x000D_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0" t="s">
        <v>1170</v>
      </c>
      <c r="L200" s="15" t="s">
        <v>1171</v>
      </c>
      <c r="M200" t="str">
        <f t="shared" si="34"/>
        <v/>
      </c>
      <c r="O200" t="str">
        <f t="shared" si="35"/>
        <v/>
      </c>
      <c r="Q200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0" s="17" t="str">
        <f t="shared" ca="1" si="37"/>
        <v>_x000D_						{ chinese: `围`, pinyin: `wéi` },_x000D_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0" t="s">
        <v>1172</v>
      </c>
      <c r="T200" s="15" t="s">
        <v>269</v>
      </c>
      <c r="U200" t="str">
        <f t="shared" si="38"/>
        <v/>
      </c>
      <c r="W200" t="str">
        <f t="shared" si="39"/>
        <v/>
      </c>
    </row>
    <row r="201" spans="1:23" ht="15.6" x14ac:dyDescent="0.15">
      <c r="A201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1" s="17" t="str">
        <f t="shared" ca="1" si="31"/>
        <v>_x000D_						{ chinese: `那`, pinyin: `nà` },_x000D_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01" s="18" t="s">
        <v>1173</v>
      </c>
      <c r="D201" s="18" t="s">
        <v>1174</v>
      </c>
      <c r="I201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1" s="17" t="str">
        <f t="shared" ca="1" si="33"/>
        <v>_x000D_						{ chinese: `锻炼`, pinyin: `duànliàn` },_x000D_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1" t="s">
        <v>1175</v>
      </c>
      <c r="L201" s="15" t="s">
        <v>1176</v>
      </c>
      <c r="M201" t="str">
        <f t="shared" si="34"/>
        <v/>
      </c>
      <c r="O201" t="str">
        <f t="shared" si="35"/>
        <v/>
      </c>
      <c r="Q201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1" s="17" t="str">
        <f t="shared" ca="1" si="37"/>
        <v>_x000D_						{ chinese: `胜`, pinyin: `shènɡ` },_x000D_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1" t="s">
        <v>1177</v>
      </c>
      <c r="T201" s="15" t="s">
        <v>1178</v>
      </c>
      <c r="U201" t="str">
        <f t="shared" si="38"/>
        <v/>
      </c>
      <c r="W201" t="str">
        <f t="shared" si="39"/>
        <v/>
      </c>
    </row>
    <row r="202" spans="1:23" ht="15.6" x14ac:dyDescent="0.15">
      <c r="A202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2" s="17" t="str">
        <f t="shared" ca="1" si="31"/>
        <v>_x000D_						{ chinese: `海`, pinyin: `hǎi` },_x000D_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02" s="18" t="s">
        <v>1179</v>
      </c>
      <c r="D202" s="18" t="s">
        <v>1180</v>
      </c>
      <c r="I202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2" s="17" t="str">
        <f t="shared" ca="1" si="33"/>
        <v>_x000D_						{ chinese: `体`, pinyin: `tǐ` },_x000D_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2" t="s">
        <v>1181</v>
      </c>
      <c r="L202" s="15" t="s">
        <v>1182</v>
      </c>
      <c r="M202" t="str">
        <f t="shared" si="34"/>
        <v/>
      </c>
      <c r="O202" t="str">
        <f t="shared" si="35"/>
        <v/>
      </c>
      <c r="Q202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2" s="17" t="str">
        <f t="shared" ca="1" si="37"/>
        <v>_x000D_						{ chinese: `央`, pinyin: `yānɡ` },_x000D_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2" t="s">
        <v>1183</v>
      </c>
      <c r="T202" s="15" t="s">
        <v>1184</v>
      </c>
      <c r="U202" t="str">
        <f t="shared" si="38"/>
        <v/>
      </c>
      <c r="W202" t="str">
        <f t="shared" si="39"/>
        <v/>
      </c>
    </row>
    <row r="203" spans="1:23" ht="15.6" x14ac:dyDescent="0.15">
      <c r="A203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3" s="17" t="str">
        <f t="shared" ca="1" si="31"/>
        <v>_x000D_						{ chinese: `真`, pinyin: `zhēn` },_x000D_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03" s="18" t="s">
        <v>1185</v>
      </c>
      <c r="D203" s="18" t="s">
        <v>1186</v>
      </c>
      <c r="I203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3" s="17" t="str">
        <f t="shared" ca="1" si="33"/>
        <v>_x000D_						{ chinese: `之`, pinyin: `zhī` },_x000D_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3" t="s">
        <v>1187</v>
      </c>
      <c r="L203" s="15" t="s">
        <v>573</v>
      </c>
      <c r="M203" t="str">
        <f t="shared" si="34"/>
        <v/>
      </c>
      <c r="O203" t="str">
        <f t="shared" si="35"/>
        <v/>
      </c>
      <c r="Q203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3" s="17" t="str">
        <f t="shared" ca="1" si="37"/>
        <v>_x000D_						{ chinese: `岛`, pinyin: `dǎo` },_x000D_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3" t="s">
        <v>1188</v>
      </c>
      <c r="T203" s="15" t="s">
        <v>1189</v>
      </c>
      <c r="U203" t="str">
        <f t="shared" si="38"/>
        <v/>
      </c>
      <c r="W203" t="str">
        <f t="shared" si="39"/>
        <v/>
      </c>
    </row>
    <row r="204" spans="1:23" ht="15.6" x14ac:dyDescent="0.15">
      <c r="A204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4" s="17" t="str">
        <f t="shared" ca="1" si="31"/>
        <v>_x000D_						{ chinese: `老师`, pinyin: `lǎoshī` },_x000D_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04" s="18" t="s">
        <v>1190</v>
      </c>
      <c r="D204" s="18" t="s">
        <v>1191</v>
      </c>
      <c r="I204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4" s="17" t="str">
        <f t="shared" ca="1" si="33"/>
        <v>_x000D_						{ chinese: `初`, pinyin: `chū` },_x000D_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4" t="s">
        <v>1192</v>
      </c>
      <c r="L204" s="15" t="s">
        <v>1155</v>
      </c>
      <c r="M204" t="str">
        <f t="shared" si="34"/>
        <v/>
      </c>
      <c r="O204" t="str">
        <f t="shared" si="35"/>
        <v/>
      </c>
      <c r="Q204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4" s="17" t="str">
        <f t="shared" ca="1" si="37"/>
        <v>_x000D_						{ chinese: `纱`, pinyin: `shā` },_x000D_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4" t="s">
        <v>1193</v>
      </c>
      <c r="T204" s="15" t="s">
        <v>968</v>
      </c>
      <c r="U204" t="str">
        <f t="shared" si="38"/>
        <v/>
      </c>
      <c r="W204" t="str">
        <f t="shared" si="39"/>
        <v/>
      </c>
    </row>
    <row r="205" spans="1:23" ht="15.6" x14ac:dyDescent="0.15">
      <c r="A205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5" s="17" t="str">
        <f t="shared" ca="1" si="31"/>
        <v>_x000D_						{ chinese: `吗`, pinyin: `mɑ` },_x000D_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05" s="18" t="s">
        <v>1194</v>
      </c>
      <c r="D205" s="18" t="s">
        <v>1195</v>
      </c>
      <c r="I205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5" s="17" t="str">
        <f t="shared" ca="1" si="33"/>
        <v>_x000D_						{ chinese: `性`, pinyin: `xìnɡ` },_x000D_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5" t="s">
        <v>1196</v>
      </c>
      <c r="L205" s="15" t="s">
        <v>801</v>
      </c>
      <c r="M205" t="str">
        <f t="shared" si="34"/>
        <v/>
      </c>
      <c r="O205" t="str">
        <f t="shared" si="35"/>
        <v/>
      </c>
      <c r="Q205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5" s="17" t="str">
        <f t="shared" ca="1" si="37"/>
        <v>_x000D_						{ chinese: `童`, pinyin: `tónɡ` },_x000D_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5" t="s">
        <v>1197</v>
      </c>
      <c r="T205" s="15" t="s">
        <v>1198</v>
      </c>
      <c r="U205" t="str">
        <f t="shared" si="38"/>
        <v/>
      </c>
      <c r="W205" t="str">
        <f t="shared" si="39"/>
        <v/>
      </c>
    </row>
    <row r="206" spans="1:23" ht="15.6" x14ac:dyDescent="0.15">
      <c r="A206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6" s="17" t="str">
        <f t="shared" ca="1" si="31"/>
        <v>_x000D_						{ chinese: `同`, pinyin: `tónɡ` },_x000D_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06" s="18" t="s">
        <v>1199</v>
      </c>
      <c r="D206" s="18" t="s">
        <v>1198</v>
      </c>
      <c r="I206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6" s="17" t="str">
        <f t="shared" ca="1" si="33"/>
        <v>_x000D_						{ chinese: `善`, pinyin: `shàn` },_x000D_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6" t="s">
        <v>1200</v>
      </c>
      <c r="L206" s="15" t="s">
        <v>1201</v>
      </c>
      <c r="M206" t="str">
        <f t="shared" si="34"/>
        <v/>
      </c>
      <c r="O206" t="str">
        <f t="shared" si="35"/>
        <v/>
      </c>
      <c r="Q206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6" s="17" t="str">
        <f t="shared" ca="1" si="37"/>
        <v>_x000D_						{ chinese: `境`, pinyin: `jìnɡ` },_x000D_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6" t="s">
        <v>1202</v>
      </c>
      <c r="T206" s="15" t="s">
        <v>698</v>
      </c>
      <c r="U206" t="str">
        <f t="shared" si="38"/>
        <v/>
      </c>
      <c r="W206" t="str">
        <f t="shared" si="39"/>
        <v/>
      </c>
    </row>
    <row r="207" spans="1:23" ht="15.6" x14ac:dyDescent="0.15">
      <c r="A207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7" s="17" t="str">
        <f t="shared" ca="1" si="31"/>
        <v>_x000D_						{ chinese: `什`, pinyin: `shén` },_x000D_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07" s="18" t="s">
        <v>1203</v>
      </c>
      <c r="D207" s="18" t="s">
        <v>1204</v>
      </c>
      <c r="I207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7" s="17" t="str">
        <f t="shared" ca="1" si="33"/>
        <v>_x000D_						{ chinese: `习`, pinyin: `xí` },_x000D_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7" t="s">
        <v>1205</v>
      </c>
      <c r="L207" s="15" t="s">
        <v>1206</v>
      </c>
      <c r="M207" t="str">
        <f t="shared" si="34"/>
        <v/>
      </c>
      <c r="O207" t="str">
        <f t="shared" si="35"/>
        <v/>
      </c>
      <c r="Q207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7" s="17" t="str">
        <f t="shared" ca="1" si="37"/>
        <v>_x000D_						{ chinese: `引`, pinyin: `yǐn` },_x000D_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7" t="s">
        <v>1207</v>
      </c>
      <c r="T207" s="15" t="s">
        <v>1208</v>
      </c>
      <c r="U207" t="str">
        <f t="shared" si="38"/>
        <v/>
      </c>
      <c r="W207" t="str">
        <f t="shared" si="39"/>
        <v/>
      </c>
    </row>
    <row r="208" spans="1:23" ht="15.6" x14ac:dyDescent="0.15">
      <c r="A208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8" s="17" t="str">
        <f t="shared" ca="1" si="31"/>
        <v>_x000D_						{ chinese: `才`, pinyin: `cái` },_x000D_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08" s="18" t="s">
        <v>1209</v>
      </c>
      <c r="D208" s="18" t="s">
        <v>1210</v>
      </c>
      <c r="I208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8" s="17" t="str">
        <f t="shared" ca="1" si="33"/>
        <v>_x000D_						{ chinese: `教`, pinyin: `jiào` },_x000D_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8" t="s">
        <v>120</v>
      </c>
      <c r="L208" s="15" t="s">
        <v>366</v>
      </c>
      <c r="M208" t="str">
        <f t="shared" si="34"/>
        <v/>
      </c>
      <c r="O208" t="str">
        <f t="shared" si="35"/>
        <v/>
      </c>
      <c r="Q208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8" s="17" t="str">
        <f t="shared" ca="1" si="37"/>
        <v>_x000D_						{ chinese: `客`, pinyin: `kè ` },_x000D_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8" t="s">
        <v>1211</v>
      </c>
      <c r="T208" s="15" t="s">
        <v>1212</v>
      </c>
      <c r="U208" t="str">
        <f t="shared" si="38"/>
        <v/>
      </c>
      <c r="W208" t="str">
        <f t="shared" si="39"/>
        <v/>
      </c>
    </row>
    <row r="209" spans="1:23" ht="15.6" x14ac:dyDescent="0.15">
      <c r="A209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09" s="17" t="str">
        <f t="shared" ca="1" si="31"/>
        <v>_x000D_						{ chinese: `亮`, pinyin: `liànɡ` },_x000D_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09" s="18" t="s">
        <v>1213</v>
      </c>
      <c r="D209" s="18" t="s">
        <v>555</v>
      </c>
      <c r="I209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09" s="17" t="str">
        <f t="shared" ca="1" si="33"/>
        <v>_x000D_						{ chinese: `迁`, pinyin: `qiān` },_x000D_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09" t="s">
        <v>1214</v>
      </c>
      <c r="L209" s="15" t="s">
        <v>579</v>
      </c>
      <c r="M209" t="str">
        <f t="shared" si="34"/>
        <v/>
      </c>
      <c r="O209" t="str">
        <f t="shared" si="35"/>
        <v/>
      </c>
      <c r="Q209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09" s="17" t="str">
        <f t="shared" ca="1" si="37"/>
        <v>_x000D_						{ chinese: `沟`, pinyin: `ɡōu` },_x000D_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09" t="s">
        <v>1215</v>
      </c>
      <c r="T209" s="15" t="s">
        <v>1216</v>
      </c>
      <c r="U209" t="str">
        <f t="shared" si="38"/>
        <v/>
      </c>
      <c r="W209" t="str">
        <f t="shared" si="39"/>
        <v/>
      </c>
    </row>
    <row r="210" spans="1:23" ht="15.6" x14ac:dyDescent="0.15">
      <c r="A210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0" s="17" t="str">
        <f t="shared" ca="1" si="31"/>
        <v>_x000D_						{ chinese: `时候`, pinyin: `shíhòu` },_x000D_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0" s="18" t="s">
        <v>1217</v>
      </c>
      <c r="D210" s="18" t="s">
        <v>1218</v>
      </c>
      <c r="I210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0" s="17" t="str">
        <f t="shared" ca="1" si="33"/>
        <v>_x000D_						{ chinese: `贵`, pinyin: `ɡuì` },_x000D_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10" t="s">
        <v>1219</v>
      </c>
      <c r="L210" s="15" t="s">
        <v>506</v>
      </c>
      <c r="M210" t="str">
        <f t="shared" si="34"/>
        <v/>
      </c>
      <c r="O210" t="str">
        <f t="shared" si="35"/>
        <v/>
      </c>
      <c r="Q210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0" s="17" t="str">
        <f t="shared" ca="1" si="37"/>
        <v>_x000D_						{ chinese: `产`, pinyin: `chǎn` },_x000D_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0" t="s">
        <v>1220</v>
      </c>
      <c r="T210" s="15" t="s">
        <v>1221</v>
      </c>
      <c r="U210" t="str">
        <f t="shared" si="38"/>
        <v/>
      </c>
      <c r="W210" t="str">
        <f t="shared" si="39"/>
        <v/>
      </c>
    </row>
    <row r="211" spans="1:23" ht="15.6" x14ac:dyDescent="0.15">
      <c r="A211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1" s="17" t="str">
        <f t="shared" ca="1" si="31"/>
        <v>_x000D_						{ chinese: `觉得`, pinyin: `jiàode` },_x000D_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1" s="18" t="s">
        <v>1222</v>
      </c>
      <c r="D211" s="18" t="s">
        <v>1223</v>
      </c>
      <c r="I211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1" s="17" t="str">
        <f t="shared" ca="1" si="33"/>
        <v>_x000D_						{ chinese: `专`, pinyin: `zhuān` },_x000D_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11" t="s">
        <v>1224</v>
      </c>
      <c r="L211" s="15" t="s">
        <v>1225</v>
      </c>
      <c r="M211" t="str">
        <f t="shared" si="34"/>
        <v/>
      </c>
      <c r="O211" t="str">
        <f t="shared" si="35"/>
        <v/>
      </c>
      <c r="Q211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1" s="17" t="str">
        <f t="shared" ca="1" si="37"/>
        <v>_x000D_						{ chinese: `份`, pinyin: `fèn` },_x000D_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1" t="s">
        <v>1226</v>
      </c>
      <c r="T211" s="15" t="s">
        <v>1227</v>
      </c>
      <c r="U211" t="str">
        <f t="shared" si="38"/>
        <v/>
      </c>
      <c r="W211" t="str">
        <f t="shared" si="39"/>
        <v/>
      </c>
    </row>
    <row r="212" spans="1:23" ht="15.6" x14ac:dyDescent="0.15">
      <c r="A212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2" s="17" t="str">
        <f t="shared" ca="1" si="31"/>
        <v>_x000D_						{ chinese: `自己`, pinyin: `zìjǐ` },_x000D_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2" s="18" t="s">
        <v>1228</v>
      </c>
      <c r="D212" s="18" t="s">
        <v>1229</v>
      </c>
      <c r="I212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2" s="17" t="str">
        <f t="shared" ca="1" si="33"/>
        <v>_x000D_						{ chinese: `幼`, pinyin: `yòu` },_x000D_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12" t="s">
        <v>1230</v>
      </c>
      <c r="L212" s="15" t="s">
        <v>1231</v>
      </c>
      <c r="M212" t="str">
        <f t="shared" si="34"/>
        <v/>
      </c>
      <c r="O212" t="str">
        <f t="shared" si="35"/>
        <v/>
      </c>
      <c r="Q212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2" s="17" t="str">
        <f t="shared" ca="1" si="37"/>
        <v>_x000D_						{ chinese: `枝`, pinyin: `zhī` },_x000D_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2" t="s">
        <v>1232</v>
      </c>
      <c r="T212" s="15" t="s">
        <v>573</v>
      </c>
      <c r="U212" t="str">
        <f t="shared" si="38"/>
        <v/>
      </c>
      <c r="W212" t="str">
        <f t="shared" si="39"/>
        <v/>
      </c>
    </row>
    <row r="213" spans="1:23" ht="15.6" x14ac:dyDescent="0.15">
      <c r="A213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3" s="17" t="str">
        <f t="shared" ca="1" si="31"/>
        <v>_x000D_						{ chinese: `很`, pinyin: `hěn` },_x000D_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3" s="18" t="s">
        <v>1233</v>
      </c>
      <c r="D213" s="18" t="s">
        <v>1234</v>
      </c>
      <c r="I213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3" s="17" t="str">
        <f t="shared" ca="1" si="33"/>
        <v>_x000D_						{ chinese: `玉器`, pinyin: `yùqì` },_x000D_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13" t="s">
        <v>1235</v>
      </c>
      <c r="L213" s="15" t="s">
        <v>1236</v>
      </c>
      <c r="M213" t="str">
        <f t="shared" si="34"/>
        <v/>
      </c>
      <c r="O213" t="str">
        <f t="shared" si="35"/>
        <v/>
      </c>
      <c r="Q213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3" s="17" t="str">
        <f t="shared" ca="1" si="37"/>
        <v>_x000D_						{ chinese: `搭`, pinyin: `dā` },_x000D_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3" t="s">
        <v>1237</v>
      </c>
      <c r="T213" s="15" t="s">
        <v>1238</v>
      </c>
      <c r="U213" t="str">
        <f t="shared" si="38"/>
        <v/>
      </c>
      <c r="W213" t="str">
        <f t="shared" si="39"/>
        <v/>
      </c>
    </row>
    <row r="214" spans="1:23" ht="15.6" x14ac:dyDescent="0.15">
      <c r="A214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4" s="17" t="str">
        <f t="shared" ca="1" si="31"/>
        <v>_x000D_						{ chinese: `穿衣服`, pinyin: `chuānyīfú` },_x000D_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4" s="18" t="s">
        <v>1239</v>
      </c>
      <c r="D214" s="18" t="s">
        <v>1240</v>
      </c>
      <c r="I214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4" s="17" t="str">
        <f t="shared" ca="1" si="33"/>
        <v>_x000D_						{ chinese: `义`, pinyin: `yì` },_x000D_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14" t="s">
        <v>1241</v>
      </c>
      <c r="L214" s="15" t="s">
        <v>1242</v>
      </c>
      <c r="M214" t="str">
        <f t="shared" si="34"/>
        <v/>
      </c>
      <c r="O214" t="str">
        <f t="shared" si="35"/>
        <v/>
      </c>
      <c r="Q214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4" s="17" t="str">
        <f t="shared" ca="1" si="37"/>
        <v>_x000D_						{ chinese: `淡`, pinyin: `dàn` },_x000D_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4" t="s">
        <v>1243</v>
      </c>
      <c r="T214" s="15" t="s">
        <v>1244</v>
      </c>
      <c r="U214" t="str">
        <f t="shared" si="38"/>
        <v/>
      </c>
      <c r="W214" t="str">
        <f t="shared" si="39"/>
        <v/>
      </c>
    </row>
    <row r="215" spans="1:23" ht="15.6" x14ac:dyDescent="0.15">
      <c r="A215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5" s="17" t="str">
        <f t="shared" ca="1" si="31"/>
        <v>_x000D_						{ chinese: `门`, pinyin: `mén` },_x000D_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5" s="18" t="s">
        <v>1245</v>
      </c>
      <c r="D215" s="18" t="s">
        <v>1246</v>
      </c>
      <c r="I215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5" s="17" t="str">
        <f t="shared" ca="1" si="33"/>
        <v>_x000D_						{ chinese: `饭`, pinyin: `fàn` },_x000D_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15" t="s">
        <v>1247</v>
      </c>
      <c r="L215" s="15" t="s">
        <v>1248</v>
      </c>
      <c r="M215" t="str">
        <f t="shared" si="34"/>
        <v/>
      </c>
      <c r="O215" t="str">
        <f t="shared" si="35"/>
        <v/>
      </c>
      <c r="Q215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5" s="17" t="str">
        <f t="shared" ca="1" si="37"/>
        <v>_x000D_						{ chinese: `好`, pinyin: `hào` },_x000D_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5" t="s">
        <v>1249</v>
      </c>
      <c r="T215" s="15" t="s">
        <v>1250</v>
      </c>
      <c r="U215" t="str">
        <f t="shared" si="38"/>
        <v/>
      </c>
      <c r="W215" t="str">
        <f t="shared" si="39"/>
        <v/>
      </c>
    </row>
    <row r="216" spans="1:23" ht="15.6" x14ac:dyDescent="0.15">
      <c r="A216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6" s="17" t="str">
        <f t="shared" ca="1" si="31"/>
        <v>_x000D_						{ chinese: `快`, pinyin: `kuài` },_x000D_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6" s="18" t="s">
        <v>1251</v>
      </c>
      <c r="D216" s="18" t="s">
        <v>599</v>
      </c>
      <c r="I216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6" s="17" t="str">
        <f t="shared" ca="1" si="33"/>
        <v>_x000D_						{ chinese: `能`, pinyin: `nénɡ` },_x000D_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16" t="s">
        <v>1252</v>
      </c>
      <c r="L216" s="15" t="s">
        <v>1253</v>
      </c>
      <c r="M216" t="str">
        <f t="shared" si="34"/>
        <v/>
      </c>
      <c r="O216" t="str">
        <f t="shared" si="35"/>
        <v/>
      </c>
      <c r="Q216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6" s="17" t="str">
        <f t="shared" ca="1" si="37"/>
        <v>_x000D_						{ chinese: `够`, pinyin: `qòu` },_x000D_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6" t="s">
        <v>1254</v>
      </c>
      <c r="T216" s="15" t="s">
        <v>1255</v>
      </c>
      <c r="U216" t="str">
        <f t="shared" si="38"/>
        <v/>
      </c>
      <c r="W216" t="str">
        <f t="shared" si="39"/>
        <v/>
      </c>
    </row>
    <row r="217" spans="1:23" ht="15.6" x14ac:dyDescent="0.15">
      <c r="A217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7" s="17" t="str">
        <f t="shared" ca="1" si="31"/>
        <v>_x000D_						{ chinese: `蓝`, pinyin: `lán` },_x000D_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7" s="18" t="s">
        <v>1256</v>
      </c>
      <c r="D217" s="18" t="s">
        <v>755</v>
      </c>
      <c r="I217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7" s="17" t="str">
        <f t="shared" ca="1" si="33"/>
        <v>_x000D_						{ chinese: `饱`, pinyin: `bǎo` },_x000D_						{ chinese: `茶`, pinyin: `chá` },_x000D_						{ chinese: `泡`, pinyin: `pào` },_x000D_						{ chinese: `轻`, pinyin: `qīnɡ` },_x000D_						{ chinese: `鞭炮`, pinyin: `biānpào` },</v>
      </c>
      <c r="K217" t="s">
        <v>1257</v>
      </c>
      <c r="L217" s="15" t="s">
        <v>1258</v>
      </c>
      <c r="M217" t="str">
        <f t="shared" si="34"/>
        <v/>
      </c>
      <c r="O217" t="str">
        <f t="shared" si="35"/>
        <v/>
      </c>
      <c r="Q217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7" s="17" t="str">
        <f t="shared" ca="1" si="37"/>
        <v>_x000D_						{ chinese: `收`, pinyin: `shōu` },_x000D_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7" t="s">
        <v>1259</v>
      </c>
      <c r="T217" s="15" t="s">
        <v>1260</v>
      </c>
      <c r="U217" t="str">
        <f t="shared" si="38"/>
        <v/>
      </c>
      <c r="W217" t="str">
        <f t="shared" si="39"/>
        <v/>
      </c>
    </row>
    <row r="218" spans="1:23" ht="15.6" x14ac:dyDescent="0.15">
      <c r="A218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8" s="17" t="str">
        <f t="shared" ca="1" si="31"/>
        <v>_x000D_						{ chinese: `又`, pinyin: `yòu` },_x000D_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8" s="18" t="s">
        <v>1261</v>
      </c>
      <c r="D218" s="18" t="s">
        <v>1231</v>
      </c>
      <c r="I218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8" s="17" t="str">
        <f t="shared" ca="1" si="33"/>
        <v>_x000D_						{ chinese: `茶`, pinyin: `chá` },_x000D_						{ chinese: `泡`, pinyin: `pào` },_x000D_						{ chinese: `轻`, pinyin: `qīnɡ` },_x000D_						{ chinese: `鞭炮`, pinyin: `biānpào` },</v>
      </c>
      <c r="K218" t="s">
        <v>1262</v>
      </c>
      <c r="L218" s="15" t="s">
        <v>1263</v>
      </c>
      <c r="M218" t="str">
        <f t="shared" si="34"/>
        <v/>
      </c>
      <c r="O218" t="str">
        <f t="shared" si="35"/>
        <v/>
      </c>
      <c r="Q218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8" s="17" t="str">
        <f t="shared" ca="1" si="37"/>
        <v>_x000D_						{ chinese: `城市`, pinyin: `chénɡshì` },_x000D_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8" t="s">
        <v>1264</v>
      </c>
      <c r="T218" s="15" t="s">
        <v>1265</v>
      </c>
      <c r="U218" t="str">
        <f t="shared" si="38"/>
        <v/>
      </c>
      <c r="W218" t="str">
        <f t="shared" si="39"/>
        <v/>
      </c>
    </row>
    <row r="219" spans="1:23" ht="15.6" x14ac:dyDescent="0.15">
      <c r="A219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19" s="17" t="str">
        <f t="shared" ca="1" si="31"/>
        <v>_x000D_						{ chinese: `笑`, pinyin: `xiào` },_x000D_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19" s="18" t="s">
        <v>1266</v>
      </c>
      <c r="D219" s="18" t="s">
        <v>851</v>
      </c>
      <c r="I219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19" s="17" t="str">
        <f t="shared" ca="1" si="33"/>
        <v>_x000D_						{ chinese: `泡`, pinyin: `pào` },_x000D_						{ chinese: `轻`, pinyin: `qīnɡ` },_x000D_						{ chinese: `鞭炮`, pinyin: `biānpào` },</v>
      </c>
      <c r="K219" t="s">
        <v>1267</v>
      </c>
      <c r="L219" s="15" t="s">
        <v>1268</v>
      </c>
      <c r="M219" t="str">
        <f t="shared" si="34"/>
        <v/>
      </c>
      <c r="O219" t="str">
        <f t="shared" si="35"/>
        <v/>
      </c>
      <c r="Q219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19" s="17" t="str">
        <f t="shared" ca="1" si="37"/>
        <v>_x000D_						{ chinese: `干`, pinyin: `ɡɑn` },_x000D_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19" t="s">
        <v>1269</v>
      </c>
      <c r="T219" s="15" t="s">
        <v>1270</v>
      </c>
      <c r="U219" t="str">
        <f t="shared" si="38"/>
        <v/>
      </c>
      <c r="W219" t="str">
        <f t="shared" si="39"/>
        <v/>
      </c>
    </row>
    <row r="220" spans="1:23" ht="15.6" x14ac:dyDescent="0.15">
      <c r="A220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0" s="17" t="str">
        <f t="shared" ca="1" si="31"/>
        <v>_x000D_						{ chinese: `着`, pinyin: `zhe` },_x000D_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20" s="18" t="s">
        <v>1271</v>
      </c>
      <c r="D220" s="18" t="s">
        <v>1272</v>
      </c>
      <c r="I220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0" s="17" t="str">
        <f t="shared" ca="1" si="33"/>
        <v>_x000D_						{ chinese: `轻`, pinyin: `qīnɡ` },_x000D_						{ chinese: `鞭炮`, pinyin: `biānpào` },</v>
      </c>
      <c r="K220" t="s">
        <v>1273</v>
      </c>
      <c r="L220" s="15" t="s">
        <v>202</v>
      </c>
      <c r="M220" t="str">
        <f t="shared" si="34"/>
        <v/>
      </c>
      <c r="O220" t="str">
        <f t="shared" si="35"/>
        <v/>
      </c>
      <c r="Q220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0" s="17" t="str">
        <f t="shared" ca="1" si="37"/>
        <v>_x000D_						{ chinese: `留`, pinyin: `liú` },_x000D_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20" t="s">
        <v>1274</v>
      </c>
      <c r="T220" s="15" t="s">
        <v>1275</v>
      </c>
      <c r="U220" t="str">
        <f t="shared" si="38"/>
        <v/>
      </c>
      <c r="W220" t="str">
        <f t="shared" si="39"/>
        <v/>
      </c>
    </row>
    <row r="221" spans="1:23" ht="15.6" x14ac:dyDescent="0.15">
      <c r="A221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1" s="17" t="str">
        <f t="shared" ca="1" si="31"/>
        <v>_x000D_						{ chinese: `向`, pinyin: `xiànɡ` },_x000D_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21" s="18" t="s">
        <v>1276</v>
      </c>
      <c r="D221" s="18" t="s">
        <v>873</v>
      </c>
      <c r="I221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1" s="17" t="str">
        <f t="shared" ca="1" si="33"/>
        <v>_x000D_						{ chinese: `鞭炮`, pinyin: `biānpào` },</v>
      </c>
      <c r="K221" t="s">
        <v>1277</v>
      </c>
      <c r="L221" s="15" t="s">
        <v>1278</v>
      </c>
      <c r="M221" t="str">
        <f t="shared" si="34"/>
        <v/>
      </c>
      <c r="O221" t="str">
        <f t="shared" si="35"/>
        <v/>
      </c>
      <c r="Q221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1" s="17" t="str">
        <f t="shared" ca="1" si="37"/>
        <v>_x000D_						{ chinese: `钉`, pinyin: `dìnɡ` },_x000D_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21" t="s">
        <v>1279</v>
      </c>
      <c r="T221" s="15" t="s">
        <v>1280</v>
      </c>
      <c r="U221" t="str">
        <f t="shared" si="38"/>
        <v/>
      </c>
      <c r="W221" t="str">
        <f t="shared" si="39"/>
        <v/>
      </c>
    </row>
    <row r="222" spans="1:23" ht="15.6" x14ac:dyDescent="0.15">
      <c r="A222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2" s="17" t="str">
        <f t="shared" ca="1" si="31"/>
        <v>_x000D_						{ chinese: `和`, pinyin: `hé` },_x000D_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22" s="18" t="s">
        <v>1281</v>
      </c>
      <c r="D222" s="18" t="s">
        <v>247</v>
      </c>
      <c r="I222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2" s="17" t="str">
        <f t="shared" ca="1" si="33"/>
        <v/>
      </c>
      <c r="M222" t="str">
        <f t="shared" si="34"/>
        <v/>
      </c>
      <c r="O222" t="str">
        <f t="shared" si="35"/>
        <v/>
      </c>
      <c r="Q222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2" s="17" t="str">
        <f t="shared" ca="1" si="37"/>
        <v>_x000D_						{ chinese: `利`, pinyin: `lì` },_x000D_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22" t="s">
        <v>1282</v>
      </c>
      <c r="T222" s="15" t="s">
        <v>862</v>
      </c>
      <c r="U222" t="str">
        <f t="shared" si="38"/>
        <v/>
      </c>
      <c r="W222" t="str">
        <f t="shared" si="39"/>
        <v/>
      </c>
    </row>
    <row r="223" spans="1:23" ht="15.6" x14ac:dyDescent="0.15">
      <c r="A223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3" s="17" t="str">
        <f t="shared" ca="1" si="31"/>
        <v>_x000D_						{ chinese: `贝`, pinyin: `bèi` },_x000D_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23" s="18" t="s">
        <v>1283</v>
      </c>
      <c r="D223" s="18" t="s">
        <v>281</v>
      </c>
      <c r="I223" s="16" t="str">
        <f t="shared" ca="1" si="32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3" s="17" t="str">
        <f t="shared" ca="1" si="33"/>
        <v>_x000D_				{_x000D_					names: { en: `Literacy 6`, zh_cn: `识字表6`, zh_tw: `識字錶6` },_x000D_					words: [_x000D_						{ chinese: `首`, pinyin: `shǒu` },_x000D_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},_x000D_					],_x000D_				},</v>
      </c>
      <c r="K223" t="s">
        <v>1284</v>
      </c>
      <c r="L223" s="15" t="s">
        <v>182</v>
      </c>
      <c r="M223" t="str">
        <f t="shared" si="34"/>
        <v>Literacy 6</v>
      </c>
      <c r="N223" t="s">
        <v>1285</v>
      </c>
      <c r="O223" t="str">
        <f t="shared" si="35"/>
        <v>識字錶6</v>
      </c>
      <c r="Q223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3" s="17" t="str">
        <f t="shared" ca="1" si="37"/>
        <v>_x000D_						{ chinese: `分`, pinyin: `fèn` },_x000D_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23" t="s">
        <v>911</v>
      </c>
      <c r="T223" s="15" t="s">
        <v>1227</v>
      </c>
      <c r="U223" t="str">
        <f t="shared" si="38"/>
        <v/>
      </c>
      <c r="W223" t="str">
        <f t="shared" si="39"/>
        <v/>
      </c>
    </row>
    <row r="224" spans="1:23" ht="15.6" x14ac:dyDescent="0.15">
      <c r="A224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4" s="17" t="str">
        <f t="shared" ca="1" si="31"/>
        <v>_x000D_						{ chinese: `娃`, pinyin: `wá` },_x000D_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24" s="18" t="s">
        <v>1286</v>
      </c>
      <c r="D224" s="18" t="s">
        <v>1287</v>
      </c>
      <c r="I224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4" s="17" t="str">
        <f t="shared" ca="1" si="33"/>
        <v>_x000D_						{ chinese: `踪迹`, pinyin: `zōnɡjì` },_x000D_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24" t="s">
        <v>1288</v>
      </c>
      <c r="L224" s="15" t="s">
        <v>1289</v>
      </c>
      <c r="M224" t="str">
        <f t="shared" si="34"/>
        <v/>
      </c>
      <c r="O224" t="str">
        <f t="shared" si="35"/>
        <v/>
      </c>
      <c r="Q224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4" s="17" t="str">
        <f t="shared" ca="1" si="37"/>
        <v>_x000D_						{ chinese: `味`, pinyin: `wèi` },_x000D_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24" t="s">
        <v>1290</v>
      </c>
      <c r="T224" s="15" t="s">
        <v>1130</v>
      </c>
      <c r="U224" t="str">
        <f t="shared" si="38"/>
        <v/>
      </c>
      <c r="W224" t="str">
        <f t="shared" si="39"/>
        <v/>
      </c>
    </row>
    <row r="225" spans="1:23" ht="15.6" x14ac:dyDescent="0.15">
      <c r="A225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5" s="17" t="str">
        <f t="shared" ca="1" si="31"/>
        <v>_x000D_						{ chinese: `挂`, pinyin: `ɡuà` },_x000D_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25" s="18" t="s">
        <v>1291</v>
      </c>
      <c r="D225" s="18" t="s">
        <v>1292</v>
      </c>
      <c r="I225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5" s="17" t="str">
        <f t="shared" ca="1" si="33"/>
        <v>_x000D_						{ chinese: `浮萍`, pinyin: `fúpínɡ` },_x000D_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25" t="s">
        <v>1293</v>
      </c>
      <c r="L225" s="15" t="s">
        <v>1294</v>
      </c>
      <c r="M225" t="str">
        <f t="shared" si="34"/>
        <v/>
      </c>
      <c r="O225" t="str">
        <f t="shared" si="35"/>
        <v/>
      </c>
      <c r="Q225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5" s="17" t="str">
        <f t="shared" ca="1" si="37"/>
        <v>_x000D_						{ chinese: `昌`, pinyin: `chānɡ` },_x000D_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25" t="s">
        <v>1295</v>
      </c>
      <c r="T225" s="15" t="s">
        <v>1296</v>
      </c>
      <c r="U225" t="str">
        <f t="shared" si="38"/>
        <v/>
      </c>
      <c r="W225" t="str">
        <f t="shared" si="39"/>
        <v/>
      </c>
    </row>
    <row r="226" spans="1:23" ht="15.6" x14ac:dyDescent="0.15">
      <c r="A226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6" s="17" t="str">
        <f t="shared" ca="1" si="31"/>
        <v>_x000D_						{ chinese: `活`, pinyin: `huó` },_x000D_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26" s="18" t="s">
        <v>1297</v>
      </c>
      <c r="D226" s="18" t="s">
        <v>1298</v>
      </c>
      <c r="I226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6" s="17" t="str">
        <f t="shared" ca="1" si="33"/>
        <v>_x000D_						{ chinese: `泉流`, pinyin: `quánliú` },_x000D_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26" t="s">
        <v>1299</v>
      </c>
      <c r="L226" s="15" t="s">
        <v>1300</v>
      </c>
      <c r="M226" t="str">
        <f t="shared" si="34"/>
        <v/>
      </c>
      <c r="O226" t="str">
        <f t="shared" si="35"/>
        <v/>
      </c>
      <c r="Q226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6" s="17" t="str">
        <f t="shared" ca="1" si="37"/>
        <v>_x000D_						{ chinese: `铺`, pinyin: `pù` },_x000D_						{ chinese: `调`, pinyin: `tiáo` },_x000D_						{ chinese: `硬卧`, pinyin: `yìnɡwò` },_x000D_						{ chinese: `限乘`, pinyin: `xiànchénɡ` },_x000D_						{ chinese: `售`, pinyin: `shòu` },</v>
      </c>
      <c r="S226" t="s">
        <v>1301</v>
      </c>
      <c r="T226" s="15" t="s">
        <v>1302</v>
      </c>
      <c r="U226" t="str">
        <f t="shared" si="38"/>
        <v/>
      </c>
      <c r="W226" t="str">
        <f t="shared" si="39"/>
        <v/>
      </c>
    </row>
    <row r="227" spans="1:23" ht="15.6" x14ac:dyDescent="0.15">
      <c r="A227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7" s="17" t="str">
        <f t="shared" ca="1" si="31"/>
        <v>_x000D_						{ chinese: `金`, pinyin: `jīn` },_x000D_						{ chinese: `哥`, pinyin: `ɡē` },_x000D_						{ chinese: `姐`, pinyin: `jiě` },_x000D_						{ chinese: `弟`, pinyin: `dì` },_x000D_						{ chinese: `叔`, pinyin: `shū` },_x000D_						{ chinese: `爷`, pinyin: `yé` },</v>
      </c>
      <c r="C227" s="18" t="s">
        <v>1303</v>
      </c>
      <c r="D227" s="18" t="s">
        <v>1304</v>
      </c>
      <c r="I227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7" s="17" t="str">
        <f t="shared" ca="1" si="33"/>
        <v>_x000D_						{ chinese: `爱`, pinyin: `ài` },_x000D_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27" t="s">
        <v>1305</v>
      </c>
      <c r="L227" s="15" t="s">
        <v>1306</v>
      </c>
      <c r="M227" t="str">
        <f t="shared" si="34"/>
        <v/>
      </c>
      <c r="O227" t="str">
        <f t="shared" si="35"/>
        <v/>
      </c>
      <c r="Q227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7" s="17" t="str">
        <f t="shared" ca="1" si="37"/>
        <v>_x000D_						{ chinese: `调`, pinyin: `tiáo` },_x000D_						{ chinese: `硬卧`, pinyin: `yìnɡwò` },_x000D_						{ chinese: `限乘`, pinyin: `xiànchénɡ` },_x000D_						{ chinese: `售`, pinyin: `shòu` },</v>
      </c>
      <c r="S227" t="s">
        <v>1307</v>
      </c>
      <c r="T227" s="15" t="s">
        <v>900</v>
      </c>
      <c r="U227" t="str">
        <f t="shared" si="38"/>
        <v/>
      </c>
      <c r="W227" t="str">
        <f t="shared" si="39"/>
        <v/>
      </c>
    </row>
    <row r="228" spans="1:23" ht="15.6" x14ac:dyDescent="0.15">
      <c r="A228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8" s="17" t="str">
        <f t="shared" ca="1" si="31"/>
        <v>_x000D_						{ chinese: `哥`, pinyin: `ɡē` },_x000D_						{ chinese: `姐`, pinyin: `jiě` },_x000D_						{ chinese: `弟`, pinyin: `dì` },_x000D_						{ chinese: `叔`, pinyin: `shū` },_x000D_						{ chinese: `爷`, pinyin: `yé` },</v>
      </c>
      <c r="C228" s="18" t="s">
        <v>1308</v>
      </c>
      <c r="D228" s="18" t="s">
        <v>925</v>
      </c>
      <c r="I228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8" s="17" t="str">
        <f t="shared" ca="1" si="33"/>
        <v>_x000D_						{ chinese: `柔`, pinyin: `róu` },_x000D_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28" t="s">
        <v>1309</v>
      </c>
      <c r="L228" s="15" t="s">
        <v>1310</v>
      </c>
      <c r="M228" t="str">
        <f t="shared" si="34"/>
        <v/>
      </c>
      <c r="O228" t="str">
        <f t="shared" si="35"/>
        <v/>
      </c>
      <c r="Q228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8" s="17" t="str">
        <f t="shared" ca="1" si="37"/>
        <v>_x000D_						{ chinese: `硬卧`, pinyin: `yìnɡwò` },_x000D_						{ chinese: `限乘`, pinyin: `xiànchénɡ` },_x000D_						{ chinese: `售`, pinyin: `shòu` },</v>
      </c>
      <c r="S228" t="s">
        <v>1311</v>
      </c>
      <c r="T228" s="15" t="s">
        <v>1312</v>
      </c>
      <c r="U228" t="str">
        <f t="shared" si="38"/>
        <v/>
      </c>
      <c r="W228" t="str">
        <f t="shared" si="39"/>
        <v/>
      </c>
    </row>
    <row r="229" spans="1:23" ht="15.6" x14ac:dyDescent="0.15">
      <c r="A229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29" s="17" t="str">
        <f t="shared" ca="1" si="31"/>
        <v>_x000D_						{ chinese: `姐`, pinyin: `jiě` },_x000D_						{ chinese: `弟`, pinyin: `dì` },_x000D_						{ chinese: `叔`, pinyin: `shū` },_x000D_						{ chinese: `爷`, pinyin: `yé` },</v>
      </c>
      <c r="C229" s="18" t="s">
        <v>1313</v>
      </c>
      <c r="D229" s="18" t="s">
        <v>1314</v>
      </c>
      <c r="I229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29" s="17" t="str">
        <f t="shared" ca="1" si="33"/>
        <v>_x000D_						{ chinese: `荷`, pinyin: `hé` },_x000D_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29" t="s">
        <v>1315</v>
      </c>
      <c r="L229" s="15" t="s">
        <v>247</v>
      </c>
      <c r="M229" t="str">
        <f t="shared" si="34"/>
        <v/>
      </c>
      <c r="O229" t="str">
        <f t="shared" si="35"/>
        <v/>
      </c>
      <c r="Q229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29" s="17" t="str">
        <f t="shared" ca="1" si="37"/>
        <v>_x000D_						{ chinese: `限乘`, pinyin: `xiànchénɡ` },_x000D_						{ chinese: `售`, pinyin: `shòu` },</v>
      </c>
      <c r="S229" t="s">
        <v>1316</v>
      </c>
      <c r="T229" s="15" t="s">
        <v>1317</v>
      </c>
      <c r="U229" t="str">
        <f t="shared" si="38"/>
        <v/>
      </c>
      <c r="W229" t="str">
        <f t="shared" si="39"/>
        <v/>
      </c>
    </row>
    <row r="230" spans="1:23" ht="15.6" x14ac:dyDescent="0.15">
      <c r="A230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30" s="17" t="str">
        <f t="shared" ca="1" si="31"/>
        <v>_x000D_						{ chinese: `弟`, pinyin: `dì` },_x000D_						{ chinese: `叔`, pinyin: `shū` },_x000D_						{ chinese: `爷`, pinyin: `yé` },</v>
      </c>
      <c r="C230" s="18" t="s">
        <v>1318</v>
      </c>
      <c r="D230" s="18" t="s">
        <v>99</v>
      </c>
      <c r="I230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0" s="17" t="str">
        <f t="shared" ca="1" si="33"/>
        <v>_x000D_						{ chinese: `露`, pinyin: `lù` },_x000D_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0" t="s">
        <v>1319</v>
      </c>
      <c r="L230" s="15" t="s">
        <v>1320</v>
      </c>
      <c r="M230" t="str">
        <f t="shared" si="34"/>
        <v/>
      </c>
      <c r="O230" t="str">
        <f t="shared" si="35"/>
        <v/>
      </c>
      <c r="Q230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0" s="17" t="str">
        <f t="shared" ca="1" si="37"/>
        <v>_x000D_						{ chinese: `售`, pinyin: `shòu` },</v>
      </c>
      <c r="S230" t="s">
        <v>1321</v>
      </c>
      <c r="T230" s="15" t="s">
        <v>1322</v>
      </c>
      <c r="U230" t="str">
        <f t="shared" si="38"/>
        <v/>
      </c>
      <c r="W230" t="str">
        <f t="shared" si="39"/>
        <v/>
      </c>
    </row>
    <row r="231" spans="1:23" ht="15.6" x14ac:dyDescent="0.15">
      <c r="A231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31" s="17" t="str">
        <f t="shared" ca="1" si="31"/>
        <v>_x000D_						{ chinese: `叔`, pinyin: `shū` },_x000D_						{ chinese: `爷`, pinyin: `yé` },</v>
      </c>
      <c r="C231" s="18" t="s">
        <v>1323</v>
      </c>
      <c r="D231" s="18" t="s">
        <v>1324</v>
      </c>
      <c r="I231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1" s="17" t="str">
        <f t="shared" ca="1" si="33"/>
        <v>_x000D_						{ chinese: `角`, pinyin: `jiǎo` },_x000D_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1" t="s">
        <v>1325</v>
      </c>
      <c r="L231" s="15" t="s">
        <v>1326</v>
      </c>
      <c r="M231" t="str">
        <f t="shared" si="34"/>
        <v/>
      </c>
      <c r="O231" t="str">
        <f t="shared" si="35"/>
        <v/>
      </c>
      <c r="Q231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1" s="17" t="str">
        <f t="shared" ca="1" si="37"/>
        <v/>
      </c>
      <c r="U231" t="str">
        <f t="shared" si="38"/>
        <v xml:space="preserve"> </v>
      </c>
      <c r="V231" t="s">
        <v>391</v>
      </c>
      <c r="W231" t="str">
        <f t="shared" si="39"/>
        <v xml:space="preserve"> </v>
      </c>
    </row>
    <row r="232" spans="1:23" ht="15.6" x14ac:dyDescent="0.15">
      <c r="A232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32" s="17" t="str">
        <f t="shared" ca="1" si="31"/>
        <v>_x000D_						{ chinese: `爷`, pinyin: `yé` },</v>
      </c>
      <c r="C232" s="18" t="s">
        <v>1327</v>
      </c>
      <c r="D232" s="18" t="s">
        <v>1328</v>
      </c>
      <c r="I232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2" s="17" t="str">
        <f t="shared" ca="1" si="33"/>
        <v>_x000D_						{ chinese: `珠`, pinyin: `zhū` },_x000D_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2" t="s">
        <v>1329</v>
      </c>
      <c r="L232" s="15" t="s">
        <v>1330</v>
      </c>
      <c r="M232" t="str">
        <f t="shared" si="34"/>
        <v/>
      </c>
      <c r="O232" t="str">
        <f t="shared" si="35"/>
        <v/>
      </c>
      <c r="Q232" s="16" t="str">
        <f t="shared" ca="1" si="36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2" s="17" t="str">
        <f t="shared" ca="1" si="37"/>
        <v>_x000D_				{_x000D_					names: { en: `Literacy 5`, zh_cn: `识字表5`, zh_tw: `識字錶5` },_x000D_					words: [_x000D_						{ chinese: `沿`, pinyin: `yán` },_x000D_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},_x000D_					],_x000D_				},</v>
      </c>
      <c r="S232" t="s">
        <v>1331</v>
      </c>
      <c r="T232" s="15" t="s">
        <v>273</v>
      </c>
      <c r="U232" t="str">
        <f t="shared" si="38"/>
        <v>Literacy 5</v>
      </c>
      <c r="V232" t="s">
        <v>1052</v>
      </c>
      <c r="W232" t="str">
        <f t="shared" si="39"/>
        <v>識字錶5</v>
      </c>
    </row>
    <row r="233" spans="1:23" ht="15.6" x14ac:dyDescent="0.15">
      <c r="A233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33" s="17" t="str">
        <f t="shared" ca="1" si="31"/>
        <v/>
      </c>
      <c r="C233" s="19"/>
      <c r="I233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3" s="17" t="str">
        <f t="shared" ca="1" si="33"/>
        <v>_x000D_						{ chinese: `摇`, pinyin: `yáo` },_x000D_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3" t="s">
        <v>1332</v>
      </c>
      <c r="L233" s="15" t="s">
        <v>1078</v>
      </c>
      <c r="M233" t="str">
        <f t="shared" si="34"/>
        <v/>
      </c>
      <c r="O233" t="str">
        <f t="shared" si="35"/>
        <v/>
      </c>
      <c r="Q233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3" s="17" t="str">
        <f t="shared" ca="1" si="37"/>
        <v>_x000D_						{ chinese: `答`, pinyin: `dá` },_x000D_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33" t="s">
        <v>1333</v>
      </c>
      <c r="T233" s="15" t="s">
        <v>1334</v>
      </c>
      <c r="U233" t="str">
        <f t="shared" si="38"/>
        <v/>
      </c>
      <c r="W233" t="str">
        <f t="shared" si="39"/>
        <v/>
      </c>
    </row>
    <row r="234" spans="1:23" ht="15.6" x14ac:dyDescent="0.15">
      <c r="A234" s="16" t="str">
        <f t="shared" ca="1" si="30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B234" s="17" t="str">
        <f t="shared" ca="1" si="31"/>
        <v>_x000D_				{_x000D_					names: { en: `Unit 8`, zh_cn: `第八单元`, zh_tw: `第八单元` },_x000D_					words: [_x000D_						{ chinese: `群`, pinyin: `qún` },_x000D_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},_x000D_					],_x000D_				},</v>
      </c>
      <c r="C234" s="18" t="s">
        <v>1335</v>
      </c>
      <c r="D234" s="18" t="s">
        <v>1004</v>
      </c>
      <c r="E234" t="s">
        <v>1336</v>
      </c>
      <c r="F234" t="s">
        <v>1337</v>
      </c>
      <c r="G234" t="str">
        <f>F234</f>
        <v>第八单元</v>
      </c>
      <c r="I234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4" s="17" t="str">
        <f t="shared" ca="1" si="33"/>
        <v>_x000D_						{ chinese: `躺`, pinyin: `tǎnɡ` },_x000D_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4" t="s">
        <v>1338</v>
      </c>
      <c r="L234" s="15" t="s">
        <v>1339</v>
      </c>
      <c r="M234" t="str">
        <f t="shared" si="34"/>
        <v/>
      </c>
      <c r="O234" t="str">
        <f t="shared" si="35"/>
        <v/>
      </c>
      <c r="Q234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4" s="17" t="str">
        <f t="shared" ca="1" si="37"/>
        <v>_x000D_						{ chinese: `渴`, pinyin: `kě` },_x000D_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34" t="s">
        <v>1340</v>
      </c>
      <c r="T234" s="15" t="s">
        <v>613</v>
      </c>
      <c r="U234" t="str">
        <f t="shared" si="38"/>
        <v/>
      </c>
      <c r="W234" t="str">
        <f t="shared" si="39"/>
        <v/>
      </c>
    </row>
    <row r="235" spans="1:23" ht="15.6" x14ac:dyDescent="0.15">
      <c r="A235" s="16" t="str">
        <f t="shared" ca="1" si="30"/>
        <v/>
      </c>
      <c r="B235" s="17" t="str">
        <f t="shared" ca="1" si="31"/>
        <v>_x000D_						{ chinese: `竹`, pinyin: `zhú` },_x000D_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35" s="18" t="s">
        <v>1341</v>
      </c>
      <c r="D235" s="18" t="s">
        <v>1342</v>
      </c>
      <c r="I235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5" s="17" t="str">
        <f t="shared" ca="1" si="33"/>
        <v>_x000D_						{ chinese: `晶`, pinyin: `jīnɡ` },_x000D_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5" t="s">
        <v>1343</v>
      </c>
      <c r="L235" s="15" t="s">
        <v>413</v>
      </c>
      <c r="M235" t="str">
        <f t="shared" si="34"/>
        <v/>
      </c>
      <c r="O235" t="str">
        <f t="shared" si="35"/>
        <v/>
      </c>
      <c r="Q235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5" s="17" t="str">
        <f t="shared" ca="1" si="37"/>
        <v>_x000D_						{ chinese: `喝`, pinyin: `hē` },_x000D_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35" t="s">
        <v>1344</v>
      </c>
      <c r="T235" s="15" t="s">
        <v>1345</v>
      </c>
      <c r="U235" t="str">
        <f t="shared" si="38"/>
        <v/>
      </c>
      <c r="W235" t="str">
        <f t="shared" si="39"/>
        <v/>
      </c>
    </row>
    <row r="236" spans="1:23" ht="15.6" x14ac:dyDescent="0.15">
      <c r="A236" s="16" t="str">
        <f t="shared" ca="1" si="30"/>
        <v/>
      </c>
      <c r="B236" s="17" t="str">
        <f t="shared" ca="1" si="31"/>
        <v>_x000D_						{ chinese: `牙`, pinyin: `yá` },_x000D_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36" s="18" t="s">
        <v>1346</v>
      </c>
      <c r="D236" s="18" t="s">
        <v>1347</v>
      </c>
      <c r="I236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6" s="17" t="str">
        <f t="shared" ca="1" si="33"/>
        <v>_x000D_						{ chinese: `停机`, pinyin: `tínɡjī` },_x000D_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6" t="s">
        <v>1348</v>
      </c>
      <c r="L236" s="15" t="s">
        <v>1349</v>
      </c>
      <c r="M236" t="str">
        <f t="shared" si="34"/>
        <v/>
      </c>
      <c r="O236" t="str">
        <f t="shared" si="35"/>
        <v/>
      </c>
      <c r="Q236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6" s="17" t="str">
        <f t="shared" ca="1" si="37"/>
        <v>_x000D_						{ chinese: `话`, pinyin: `huà` },_x000D_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36" t="s">
        <v>1350</v>
      </c>
      <c r="T236" s="15" t="s">
        <v>358</v>
      </c>
      <c r="U236" t="str">
        <f t="shared" si="38"/>
        <v/>
      </c>
      <c r="W236" t="str">
        <f t="shared" si="39"/>
        <v/>
      </c>
    </row>
    <row r="237" spans="1:23" ht="15.6" x14ac:dyDescent="0.15">
      <c r="A237" s="16" t="str">
        <f t="shared" ca="1" si="30"/>
        <v/>
      </c>
      <c r="B237" s="17" t="str">
        <f t="shared" ca="1" si="31"/>
        <v>_x000D_						{ chinese: `用`, pinyin: `yònɡ` },_x000D_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37" s="18" t="s">
        <v>1351</v>
      </c>
      <c r="D237" s="18" t="s">
        <v>1352</v>
      </c>
      <c r="I237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7" s="17" t="str">
        <f t="shared" ca="1" si="33"/>
        <v>_x000D_						{ chinese: `展`, pinyin: `zhǎn` },_x000D_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7" t="s">
        <v>1353</v>
      </c>
      <c r="L237" s="15" t="s">
        <v>1354</v>
      </c>
      <c r="M237" t="str">
        <f t="shared" si="34"/>
        <v/>
      </c>
      <c r="O237" t="str">
        <f t="shared" si="35"/>
        <v/>
      </c>
      <c r="Q237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7" s="17" t="str">
        <f t="shared" ca="1" si="37"/>
        <v>_x000D_						{ chinese: `弄错`, pinyin: `nònɡcuò` },_x000D_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37" t="s">
        <v>1355</v>
      </c>
      <c r="T237" s="15" t="s">
        <v>1356</v>
      </c>
      <c r="U237" t="str">
        <f t="shared" si="38"/>
        <v/>
      </c>
      <c r="W237" t="str">
        <f t="shared" si="39"/>
        <v/>
      </c>
    </row>
    <row r="238" spans="1:23" ht="15.6" x14ac:dyDescent="0.15">
      <c r="A238" s="16" t="str">
        <f t="shared" ca="1" si="30"/>
        <v/>
      </c>
      <c r="B238" s="17" t="str">
        <f t="shared" ca="1" si="31"/>
        <v>_x000D_						{ chinese: `几步`, pinyin: `jǐbù` },_x000D_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38" s="18" t="s">
        <v>1357</v>
      </c>
      <c r="D238" s="18" t="s">
        <v>1358</v>
      </c>
      <c r="I238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8" s="17" t="str">
        <f t="shared" ca="1" si="33"/>
        <v>_x000D_						{ chinese: `透`, pinyin: `tòu` },_x000D_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8" t="s">
        <v>1359</v>
      </c>
      <c r="L238" s="15" t="s">
        <v>1360</v>
      </c>
      <c r="M238" t="str">
        <f t="shared" si="34"/>
        <v/>
      </c>
      <c r="O238" t="str">
        <f t="shared" si="35"/>
        <v/>
      </c>
      <c r="Q238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8" s="17" t="str">
        <f t="shared" ca="1" si="37"/>
        <v>_x000D_						{ chinese: `际`, pinyin: `ji` },_x000D_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38" t="s">
        <v>1361</v>
      </c>
      <c r="T238" s="15" t="s">
        <v>1362</v>
      </c>
      <c r="U238" t="str">
        <f t="shared" si="38"/>
        <v/>
      </c>
      <c r="W238" t="str">
        <f t="shared" si="39"/>
        <v/>
      </c>
    </row>
    <row r="239" spans="1:23" ht="15.6" x14ac:dyDescent="0.15">
      <c r="A239" s="16" t="str">
        <f t="shared" ca="1" si="30"/>
        <v/>
      </c>
      <c r="B239" s="17" t="str">
        <f t="shared" ca="1" si="31"/>
        <v>_x000D_						{ chinese: `为`, pinyin: `wéi` },_x000D_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39" s="18" t="s">
        <v>268</v>
      </c>
      <c r="D239" s="18" t="s">
        <v>269</v>
      </c>
      <c r="I239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39" s="17" t="str">
        <f t="shared" ca="1" si="33"/>
        <v>_x000D_						{ chinese: `翅膀`, pinyin: `chìbǎnɡ` },_x000D_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39" t="s">
        <v>1363</v>
      </c>
      <c r="L239" s="15" t="s">
        <v>1364</v>
      </c>
      <c r="M239" t="str">
        <f t="shared" si="34"/>
        <v/>
      </c>
      <c r="O239" t="str">
        <f t="shared" si="35"/>
        <v/>
      </c>
      <c r="Q239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39" s="17" t="str">
        <f t="shared" ca="1" si="37"/>
        <v>_x000D_						{ chinese: `哪`, pinyin: `nɑ` },_x000D_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39" t="s">
        <v>1365</v>
      </c>
      <c r="T239" s="15" t="s">
        <v>1366</v>
      </c>
      <c r="U239" t="str">
        <f t="shared" si="38"/>
        <v/>
      </c>
      <c r="W239" t="str">
        <f t="shared" si="39"/>
        <v/>
      </c>
    </row>
    <row r="240" spans="1:23" ht="15.6" x14ac:dyDescent="0.15">
      <c r="A240" s="16" t="str">
        <f t="shared" ca="1" si="30"/>
        <v/>
      </c>
      <c r="B240" s="17" t="str">
        <f t="shared" ca="1" si="31"/>
        <v>_x000D_						{ chinese: `参加`, pinyin: `cānjiā` },_x000D_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0" s="18" t="s">
        <v>1367</v>
      </c>
      <c r="D240" s="18" t="s">
        <v>1368</v>
      </c>
      <c r="I240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0" s="17" t="str">
        <f t="shared" ca="1" si="33"/>
        <v>_x000D_						{ chinese: `唱`, pinyin: `chànɡ` },_x000D_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0" t="s">
        <v>1369</v>
      </c>
      <c r="L240" s="15" t="s">
        <v>1370</v>
      </c>
      <c r="M240" t="str">
        <f t="shared" si="34"/>
        <v/>
      </c>
      <c r="O240" t="str">
        <f t="shared" si="35"/>
        <v/>
      </c>
      <c r="Q240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0" s="17" t="str">
        <f t="shared" ca="1" si="37"/>
        <v>_x000D_						{ chinese: `抬`, pinyin: `tái` },_x000D_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0" t="s">
        <v>1371</v>
      </c>
      <c r="T240" s="15" t="s">
        <v>454</v>
      </c>
      <c r="U240" t="str">
        <f t="shared" si="38"/>
        <v/>
      </c>
      <c r="W240" t="str">
        <f t="shared" si="39"/>
        <v/>
      </c>
    </row>
    <row r="241" spans="1:23" ht="15.6" x14ac:dyDescent="0.15">
      <c r="A241" s="16" t="str">
        <f t="shared" ca="1" si="30"/>
        <v/>
      </c>
      <c r="B241" s="17" t="str">
        <f t="shared" ca="1" si="31"/>
        <v>_x000D_						{ chinese: `洞`, pinyin: `dònɡ` },_x000D_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1" s="18" t="s">
        <v>1372</v>
      </c>
      <c r="D241" s="18" t="s">
        <v>291</v>
      </c>
      <c r="I241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1" s="17" t="str">
        <f t="shared" ca="1" si="33"/>
        <v>_x000D_						{ chinese: `朵`, pinyin: `duǒ` },_x000D_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1" t="s">
        <v>1373</v>
      </c>
      <c r="L241" s="15" t="s">
        <v>1374</v>
      </c>
      <c r="M241" t="str">
        <f t="shared" si="34"/>
        <v/>
      </c>
      <c r="O241" t="str">
        <f t="shared" si="35"/>
        <v/>
      </c>
      <c r="Q241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1" s="17" t="str">
        <f t="shared" ca="1" si="37"/>
        <v>_x000D_						{ chinese: `号`, pinyin: `háo` },_x000D_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1" t="s">
        <v>1375</v>
      </c>
      <c r="T241" s="15" t="s">
        <v>1376</v>
      </c>
      <c r="U241" t="str">
        <f t="shared" si="38"/>
        <v/>
      </c>
      <c r="W241" t="str">
        <f t="shared" si="39"/>
        <v/>
      </c>
    </row>
    <row r="242" spans="1:23" ht="15.6" x14ac:dyDescent="0.15">
      <c r="A242" s="16" t="str">
        <f t="shared" ca="1" si="30"/>
        <v/>
      </c>
      <c r="B242" s="17" t="str">
        <f t="shared" ca="1" si="31"/>
        <v>_x000D_						{ chinese: `着`, pinyin: `zháo` },_x000D_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2" s="20" t="s">
        <v>1271</v>
      </c>
      <c r="D242" s="18" t="s">
        <v>1377</v>
      </c>
      <c r="I242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2" s="17" t="str">
        <f t="shared" ca="1" si="33"/>
        <v>_x000D_						{ chinese: `腰`, pinyin: `yāo` },_x000D_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2" t="s">
        <v>1378</v>
      </c>
      <c r="L242" s="15" t="s">
        <v>1379</v>
      </c>
      <c r="M242" t="str">
        <f t="shared" si="34"/>
        <v/>
      </c>
      <c r="O242" t="str">
        <f t="shared" si="35"/>
        <v/>
      </c>
      <c r="Q242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2" s="17" t="str">
        <f t="shared" ca="1" si="37"/>
        <v>_x000D_						{ chinese: `堵`, pinyin: `dǔ` },_x000D_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2" t="s">
        <v>1380</v>
      </c>
      <c r="T242" s="15" t="s">
        <v>1381</v>
      </c>
      <c r="U242" t="str">
        <f t="shared" si="38"/>
        <v/>
      </c>
      <c r="W242" t="str">
        <f t="shared" si="39"/>
        <v/>
      </c>
    </row>
    <row r="243" spans="1:23" ht="15.6" x14ac:dyDescent="0.15">
      <c r="A243" s="16" t="str">
        <f t="shared" ca="1" si="30"/>
        <v/>
      </c>
      <c r="B243" s="17" t="str">
        <f t="shared" ca="1" si="31"/>
        <v>_x000D_						{ chinese: `乌鸦`, pinyin: `wūyā` },_x000D_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3" s="18" t="s">
        <v>1382</v>
      </c>
      <c r="D243" s="18" t="s">
        <v>1383</v>
      </c>
      <c r="I243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3" s="17" t="str">
        <f t="shared" ca="1" si="33"/>
        <v>_x000D_						{ chinese: `坡`, pinyin: `pō` },_x000D_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3" t="s">
        <v>1384</v>
      </c>
      <c r="L243" s="15" t="s">
        <v>1385</v>
      </c>
      <c r="M243" t="str">
        <f t="shared" si="34"/>
        <v/>
      </c>
      <c r="O243" t="str">
        <f t="shared" si="35"/>
        <v/>
      </c>
      <c r="Q243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3" s="17" t="str">
        <f t="shared" ca="1" si="37"/>
        <v>_x000D_						{ chinese: `缝`, pinyin: `fènɡ` },_x000D_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3" t="s">
        <v>1386</v>
      </c>
      <c r="T243" s="15" t="s">
        <v>1387</v>
      </c>
      <c r="U243" t="str">
        <f t="shared" si="38"/>
        <v/>
      </c>
      <c r="W243" t="str">
        <f t="shared" si="39"/>
        <v/>
      </c>
    </row>
    <row r="244" spans="1:23" ht="15.6" x14ac:dyDescent="0.15">
      <c r="A244" s="16" t="str">
        <f t="shared" ca="1" si="30"/>
        <v/>
      </c>
      <c r="B244" s="17" t="str">
        <f t="shared" ca="1" si="31"/>
        <v>_x000D_						{ chinese: `处`, pinyin: `chù` },_x000D_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4" s="18" t="s">
        <v>1388</v>
      </c>
      <c r="D244" s="18" t="s">
        <v>1389</v>
      </c>
      <c r="I244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4" s="17" t="str">
        <f t="shared" ca="1" si="33"/>
        <v>_x000D_						{ chinese: `沉`, pinyin: `chén` },_x000D_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4" t="s">
        <v>1390</v>
      </c>
      <c r="L244" s="15" t="s">
        <v>867</v>
      </c>
      <c r="M244" t="str">
        <f t="shared" si="34"/>
        <v/>
      </c>
      <c r="O244" t="str">
        <f t="shared" si="35"/>
        <v/>
      </c>
      <c r="Q244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4" s="17" t="str">
        <f t="shared" ca="1" si="37"/>
        <v>_x000D_						{ chinese: `当`, pinyin: `dànɡ` },_x000D_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4" t="s">
        <v>1079</v>
      </c>
      <c r="T244" s="15" t="s">
        <v>1012</v>
      </c>
      <c r="U244" t="str">
        <f t="shared" si="38"/>
        <v/>
      </c>
      <c r="W244" t="str">
        <f t="shared" si="39"/>
        <v/>
      </c>
    </row>
    <row r="245" spans="1:23" ht="15.6" x14ac:dyDescent="0.15">
      <c r="A245" s="16" t="str">
        <f t="shared" ca="1" si="30"/>
        <v/>
      </c>
      <c r="B245" s="17" t="str">
        <f t="shared" ca="1" si="31"/>
        <v>_x000D_						{ chinese: `找`, pinyin: `zhǎo` },_x000D_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5" s="18" t="s">
        <v>1391</v>
      </c>
      <c r="D245" s="18" t="s">
        <v>1392</v>
      </c>
      <c r="I245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5" s="17" t="str">
        <f t="shared" ca="1" si="33"/>
        <v>_x000D_						{ chinese: `伸`, pinyin: `shēn` },_x000D_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5" t="s">
        <v>1393</v>
      </c>
      <c r="L245" s="15" t="s">
        <v>551</v>
      </c>
      <c r="M245" t="str">
        <f t="shared" si="34"/>
        <v/>
      </c>
      <c r="O245" t="str">
        <f t="shared" si="35"/>
        <v/>
      </c>
      <c r="Q245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5" s="17" t="str">
        <f t="shared" ca="1" si="37"/>
        <v>_x000D_						{ chinese: `鹊`, pinyin: `què` },_x000D_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5" t="s">
        <v>1394</v>
      </c>
      <c r="T245" s="15" t="s">
        <v>478</v>
      </c>
      <c r="U245" t="str">
        <f t="shared" si="38"/>
        <v/>
      </c>
      <c r="W245" t="str">
        <f t="shared" si="39"/>
        <v/>
      </c>
    </row>
    <row r="246" spans="1:23" ht="15.6" x14ac:dyDescent="0.15">
      <c r="A246" s="16" t="str">
        <f t="shared" ca="1" si="30"/>
        <v/>
      </c>
      <c r="B246" s="17" t="str">
        <f t="shared" ca="1" si="31"/>
        <v>_x000D_						{ chinese: `办`, pinyin: `bàn` },_x000D_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6" s="18" t="s">
        <v>1395</v>
      </c>
      <c r="D246" s="18" t="s">
        <v>1118</v>
      </c>
      <c r="I246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6" s="17" t="str">
        <f t="shared" ca="1" si="33"/>
        <v>_x000D_						{ chinese: `潮湿`, pinyin: `cháoshī` },_x000D_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6" t="s">
        <v>1396</v>
      </c>
      <c r="L246" s="15" t="s">
        <v>1397</v>
      </c>
      <c r="M246" t="str">
        <f t="shared" si="34"/>
        <v/>
      </c>
      <c r="O246" t="str">
        <f t="shared" si="35"/>
        <v/>
      </c>
      <c r="Q246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6" s="17" t="str">
        <f t="shared" ca="1" si="37"/>
        <v>_x000D_						{ chinese: `朗`, pinyin: `lǎnɡ` },_x000D_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6" t="s">
        <v>1398</v>
      </c>
      <c r="T246" s="15" t="s">
        <v>1399</v>
      </c>
      <c r="U246" t="str">
        <f t="shared" si="38"/>
        <v/>
      </c>
      <c r="W246" t="str">
        <f t="shared" si="39"/>
        <v/>
      </c>
    </row>
    <row r="247" spans="1:23" ht="15.6" x14ac:dyDescent="0.15">
      <c r="A247" s="16" t="str">
        <f t="shared" ca="1" si="30"/>
        <v/>
      </c>
      <c r="B247" s="17" t="str">
        <f t="shared" ca="1" si="31"/>
        <v>_x000D_						{ chinese: `旁`, pinyin: `pánɡ` },_x000D_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7" s="18" t="s">
        <v>1400</v>
      </c>
      <c r="D247" s="18" t="s">
        <v>1401</v>
      </c>
      <c r="I247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7" s="17" t="str">
        <f t="shared" ca="1" si="33"/>
        <v>_x000D_						{ chinese: `呢`, pinyin: `ne` },_x000D_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7" t="s">
        <v>1402</v>
      </c>
      <c r="L247" s="15" t="s">
        <v>1403</v>
      </c>
      <c r="M247" t="str">
        <f t="shared" si="34"/>
        <v/>
      </c>
      <c r="O247" t="str">
        <f t="shared" si="35"/>
        <v/>
      </c>
      <c r="Q247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7" s="17" t="str">
        <f t="shared" ca="1" si="37"/>
        <v>_x000D_						{ chinese: `衔`, pinyin: `xián` },_x000D_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7" t="s">
        <v>1404</v>
      </c>
      <c r="T247" s="15" t="s">
        <v>1405</v>
      </c>
      <c r="U247" t="str">
        <f t="shared" si="38"/>
        <v/>
      </c>
      <c r="W247" t="str">
        <f t="shared" si="39"/>
        <v/>
      </c>
    </row>
    <row r="248" spans="1:23" ht="15.6" x14ac:dyDescent="0.15">
      <c r="A248" s="16" t="str">
        <f t="shared" ca="1" si="30"/>
        <v/>
      </c>
      <c r="B248" s="17" t="str">
        <f t="shared" ca="1" si="31"/>
        <v>_x000D_						{ chinese: `许`, pinyin: `xǔ` },_x000D_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8" s="18" t="s">
        <v>1406</v>
      </c>
      <c r="D248" s="18" t="s">
        <v>1407</v>
      </c>
      <c r="I248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8" s="17" t="str">
        <f t="shared" ca="1" si="33"/>
        <v>_x000D_						{ chinese: `空`, pinyin: `kōnɡ` },_x000D_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8" t="s">
        <v>1121</v>
      </c>
      <c r="L248" s="15" t="s">
        <v>1122</v>
      </c>
      <c r="M248" t="str">
        <f t="shared" si="34"/>
        <v/>
      </c>
      <c r="O248" t="str">
        <f t="shared" si="35"/>
        <v/>
      </c>
      <c r="Q248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8" s="17" t="str">
        <f t="shared" ca="1" si="37"/>
        <v>_x000D_						{ chinese: `枯`, pinyin: `kū` },_x000D_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8" t="s">
        <v>1408</v>
      </c>
      <c r="T248" s="15" t="s">
        <v>1409</v>
      </c>
      <c r="U248" t="str">
        <f t="shared" si="38"/>
        <v/>
      </c>
      <c r="W248" t="str">
        <f t="shared" si="39"/>
        <v/>
      </c>
    </row>
    <row r="249" spans="1:23" ht="15.6" x14ac:dyDescent="0.15">
      <c r="A249" s="16" t="str">
        <f t="shared" ca="1" si="30"/>
        <v/>
      </c>
      <c r="B249" s="17" t="str">
        <f t="shared" ca="1" si="31"/>
        <v>_x000D_						{ chinese: `法`, pinyin: `fǎ` },_x000D_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49" s="18" t="s">
        <v>1410</v>
      </c>
      <c r="D249" s="18" t="s">
        <v>1411</v>
      </c>
      <c r="I249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49" s="17" t="str">
        <f t="shared" ca="1" si="33"/>
        <v>_x000D_						{ chinese: `闷`, pinyin: `mèn` },_x000D_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49" t="s">
        <v>1412</v>
      </c>
      <c r="L249" s="15" t="s">
        <v>1413</v>
      </c>
      <c r="M249" t="str">
        <f t="shared" si="34"/>
        <v/>
      </c>
      <c r="O249" t="str">
        <f t="shared" si="35"/>
        <v/>
      </c>
      <c r="Q249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49" s="17" t="str">
        <f t="shared" ca="1" si="37"/>
        <v>_x000D_						{ chinese: `劝`, pinyin: `quàn` },_x000D_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49" t="s">
        <v>1414</v>
      </c>
      <c r="T249" s="15" t="s">
        <v>1415</v>
      </c>
      <c r="U249" t="str">
        <f t="shared" si="38"/>
        <v/>
      </c>
      <c r="W249" t="str">
        <f t="shared" si="39"/>
        <v/>
      </c>
    </row>
    <row r="250" spans="1:23" ht="15.6" x14ac:dyDescent="0.15">
      <c r="A250" s="16" t="str">
        <f t="shared" ca="1" si="30"/>
        <v/>
      </c>
      <c r="B250" s="17" t="str">
        <f t="shared" ca="1" si="31"/>
        <v>_x000D_						{ chinese: `放`, pinyin: `fànɡ` },_x000D_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0" s="18" t="s">
        <v>1416</v>
      </c>
      <c r="D250" s="18" t="s">
        <v>1417</v>
      </c>
      <c r="I250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0" s="17" t="str">
        <f t="shared" ca="1" si="33"/>
        <v>_x000D_						{ chinese: `消息`, pinyin: `xiāoxi` },_x000D_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50" t="s">
        <v>1418</v>
      </c>
      <c r="L250" s="15" t="s">
        <v>1419</v>
      </c>
      <c r="M250" t="str">
        <f t="shared" si="34"/>
        <v/>
      </c>
      <c r="O250" t="str">
        <f t="shared" si="35"/>
        <v/>
      </c>
      <c r="Q250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0" s="17" t="str">
        <f t="shared" ca="1" si="37"/>
        <v>_x000D_						{ chinese: `趁`, pinyin: `chèn` },_x000D_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0" t="s">
        <v>1420</v>
      </c>
      <c r="T250" s="15" t="s">
        <v>1421</v>
      </c>
      <c r="U250" t="str">
        <f t="shared" si="38"/>
        <v/>
      </c>
      <c r="W250" t="str">
        <f t="shared" si="39"/>
        <v/>
      </c>
    </row>
    <row r="251" spans="1:23" ht="15.6" x14ac:dyDescent="0.15">
      <c r="A251" s="16" t="str">
        <f t="shared" ca="1" si="30"/>
        <v/>
      </c>
      <c r="B251" s="17" t="str">
        <f t="shared" ca="1" si="31"/>
        <v>_x000D_						{ chinese: `进`, pinyin: `jìn` },_x000D_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1" s="18" t="s">
        <v>1422</v>
      </c>
      <c r="D251" s="18" t="s">
        <v>732</v>
      </c>
      <c r="I251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1" s="17" t="str">
        <f t="shared" ca="1" si="33"/>
        <v>_x000D_						{ chinese: `搬`, pinyin: `bān` },_x000D_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51" t="s">
        <v>1423</v>
      </c>
      <c r="L251" s="15" t="s">
        <v>1424</v>
      </c>
      <c r="M251" t="str">
        <f t="shared" si="34"/>
        <v/>
      </c>
      <c r="O251" t="str">
        <f t="shared" si="35"/>
        <v/>
      </c>
      <c r="Q251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1" s="17" t="str">
        <f t="shared" ca="1" si="37"/>
        <v>_x000D_						{ chinese: `将`, pinyin: `jiānɡ` },_x000D_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1" t="s">
        <v>1425</v>
      </c>
      <c r="T251" s="15" t="s">
        <v>485</v>
      </c>
      <c r="U251" t="str">
        <f t="shared" si="38"/>
        <v/>
      </c>
      <c r="W251" t="str">
        <f t="shared" si="39"/>
        <v/>
      </c>
    </row>
    <row r="252" spans="1:23" ht="15.6" x14ac:dyDescent="0.15">
      <c r="A252" s="16" t="str">
        <f t="shared" ca="1" si="30"/>
        <v/>
      </c>
      <c r="B252" s="17" t="str">
        <f t="shared" ca="1" si="31"/>
        <v>_x000D_						{ chinese: `高`, pinyin: `ɡāo` },_x000D_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2" s="18" t="s">
        <v>1426</v>
      </c>
      <c r="D252" s="18" t="s">
        <v>1427</v>
      </c>
      <c r="I252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2" s="17" t="str">
        <f t="shared" ca="1" si="33"/>
        <v>_x000D_						{ chinese: `响`, pinyin: `xiǎnɡ` },_x000D_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52" t="s">
        <v>1428</v>
      </c>
      <c r="L252" s="15" t="s">
        <v>395</v>
      </c>
      <c r="M252" t="str">
        <f t="shared" si="34"/>
        <v/>
      </c>
      <c r="O252" t="str">
        <f t="shared" si="35"/>
        <v/>
      </c>
      <c r="Q252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2" s="17" t="str">
        <f t="shared" ca="1" si="37"/>
        <v>_x000D_						{ chinese: `难`, pinyin: `nán` },_x000D_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2" t="s">
        <v>1429</v>
      </c>
      <c r="T252" s="15" t="s">
        <v>1430</v>
      </c>
      <c r="U252" t="str">
        <f t="shared" si="38"/>
        <v/>
      </c>
      <c r="W252" t="str">
        <f t="shared" si="39"/>
        <v/>
      </c>
    </row>
    <row r="253" spans="1:23" ht="15.6" x14ac:dyDescent="0.15">
      <c r="A253" s="16" t="str">
        <f t="shared" ca="1" si="30"/>
        <v/>
      </c>
      <c r="B253" s="17" t="str">
        <f t="shared" ca="1" si="31"/>
        <v>_x000D_						{ chinese: `住`, pinyin: `zhù` },_x000D_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3" s="18" t="s">
        <v>1431</v>
      </c>
      <c r="D253" s="18" t="s">
        <v>694</v>
      </c>
      <c r="I253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3" s="17" t="str">
        <f t="shared" ca="1" si="33"/>
        <v>_x000D_						{ chinese: `棍`, pinyin: `ɡùn` },_x000D_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53" t="s">
        <v>1432</v>
      </c>
      <c r="L253" s="15" t="s">
        <v>1433</v>
      </c>
      <c r="M253" t="str">
        <f t="shared" si="34"/>
        <v/>
      </c>
      <c r="O253" t="str">
        <f t="shared" si="35"/>
        <v/>
      </c>
      <c r="Q253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3" s="17" t="str">
        <f t="shared" ca="1" si="37"/>
        <v>_x000D_						{ chinese: `且`, pinyin: `qiě` },_x000D_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3" t="s">
        <v>1434</v>
      </c>
      <c r="T253" s="15" t="s">
        <v>1435</v>
      </c>
      <c r="U253" t="str">
        <f t="shared" si="38"/>
        <v/>
      </c>
      <c r="W253" t="str">
        <f t="shared" si="39"/>
        <v/>
      </c>
    </row>
    <row r="254" spans="1:23" ht="15.6" x14ac:dyDescent="0.15">
      <c r="A254" s="16" t="str">
        <f t="shared" ca="1" si="30"/>
        <v/>
      </c>
      <c r="B254" s="17" t="str">
        <f t="shared" ca="1" si="31"/>
        <v>_x000D_						{ chinese: `孩`, pinyin: `hái` },_x000D_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4" s="18" t="s">
        <v>1436</v>
      </c>
      <c r="D254" s="18" t="s">
        <v>753</v>
      </c>
      <c r="I254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4" s="17" t="str">
        <f t="shared" ca="1" si="33"/>
        <v>_x000D_						{ chinese: `汤`, pinyin: `tānɡ` },_x000D_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54" t="s">
        <v>1437</v>
      </c>
      <c r="L254" s="15" t="s">
        <v>1438</v>
      </c>
      <c r="M254" t="str">
        <f t="shared" si="34"/>
        <v/>
      </c>
      <c r="O254" t="str">
        <f t="shared" si="35"/>
        <v/>
      </c>
      <c r="Q254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4" s="17" t="str">
        <f t="shared" ca="1" si="37"/>
        <v>_x000D_						{ chinese: `狂`, pinyin: `kuánɡ` },_x000D_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4" t="s">
        <v>1439</v>
      </c>
      <c r="T254" s="15" t="s">
        <v>1440</v>
      </c>
      <c r="U254" t="str">
        <f t="shared" si="38"/>
        <v/>
      </c>
      <c r="W254" t="str">
        <f t="shared" si="39"/>
        <v/>
      </c>
    </row>
    <row r="255" spans="1:23" ht="15.6" x14ac:dyDescent="0.15">
      <c r="A255" s="16" t="str">
        <f t="shared" ca="1" si="30"/>
        <v/>
      </c>
      <c r="B255" s="17" t="str">
        <f t="shared" ca="1" si="31"/>
        <v>_x000D_						{ chinese: `玩`, pinyin: `wán` },_x000D_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5" s="18" t="s">
        <v>1441</v>
      </c>
      <c r="D255" s="18" t="s">
        <v>878</v>
      </c>
      <c r="I255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5" s="17" t="str">
        <f t="shared" ca="1" si="33"/>
        <v>_x000D_						{ chinese: `扇`, pinyin: `shàn` },_x000D_						{ chinese: `椅`, pinyin: `yǐ` },_x000D_						{ chinese: `萤`, pinyin: `yínɡ` },_x000D_						{ chinese: `牵`, pinyin: `qiān` },_x000D_						{ chinese: `织`, pinyin: `zhī` },_x000D_						{ chinese: `斗`, pinyin: `dòu` },</v>
      </c>
      <c r="K255" t="s">
        <v>1442</v>
      </c>
      <c r="L255" s="15" t="s">
        <v>1201</v>
      </c>
      <c r="M255" t="str">
        <f t="shared" si="34"/>
        <v/>
      </c>
      <c r="O255" t="str">
        <f t="shared" si="35"/>
        <v/>
      </c>
      <c r="Q255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5" s="17" t="str">
        <f t="shared" ca="1" si="37"/>
        <v>_x000D_						{ chinese: `吼`, pinyin: `hǒu` },_x000D_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5" t="s">
        <v>1443</v>
      </c>
      <c r="T255" s="15" t="s">
        <v>1444</v>
      </c>
      <c r="U255" t="str">
        <f t="shared" si="38"/>
        <v/>
      </c>
      <c r="W255" t="str">
        <f t="shared" si="39"/>
        <v/>
      </c>
    </row>
    <row r="256" spans="1:23" ht="15.6" x14ac:dyDescent="0.15">
      <c r="A256" s="16" t="str">
        <f t="shared" ca="1" si="30"/>
        <v/>
      </c>
      <c r="B256" s="17" t="str">
        <f t="shared" ca="1" si="31"/>
        <v>_x000D_						{ chinese: `吧`, pinyin: `bɑ` },_x000D_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6" s="18" t="s">
        <v>1445</v>
      </c>
      <c r="D256" s="18" t="s">
        <v>1446</v>
      </c>
      <c r="I256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6" s="17" t="str">
        <f t="shared" ca="1" si="33"/>
        <v>_x000D_						{ chinese: `椅`, pinyin: `yǐ` },_x000D_						{ chinese: `萤`, pinyin: `yínɡ` },_x000D_						{ chinese: `牵`, pinyin: `qiān` },_x000D_						{ chinese: `织`, pinyin: `zhī` },_x000D_						{ chinese: `斗`, pinyin: `dòu` },</v>
      </c>
      <c r="K256" t="s">
        <v>1447</v>
      </c>
      <c r="L256" s="15" t="s">
        <v>1097</v>
      </c>
      <c r="M256" t="str">
        <f t="shared" si="34"/>
        <v/>
      </c>
      <c r="O256" t="str">
        <f t="shared" si="35"/>
        <v/>
      </c>
      <c r="Q256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6" s="17" t="str">
        <f t="shared" ca="1" si="37"/>
        <v>_x000D_						{ chinese: `复`, pinyin: `fù` },_x000D_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6" t="s">
        <v>1448</v>
      </c>
      <c r="T256" s="15" t="s">
        <v>1449</v>
      </c>
      <c r="U256" t="str">
        <f t="shared" si="38"/>
        <v/>
      </c>
      <c r="W256" t="str">
        <f t="shared" si="39"/>
        <v/>
      </c>
    </row>
    <row r="257" spans="1:23" ht="15.6" x14ac:dyDescent="0.15">
      <c r="A257" s="16" t="str">
        <f t="shared" ca="1" si="30"/>
        <v/>
      </c>
      <c r="B257" s="17" t="str">
        <f t="shared" ca="1" si="31"/>
        <v>_x000D_						{ chinese: `发芽`, pinyin: `fāyá` },_x000D_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7" s="18" t="s">
        <v>1450</v>
      </c>
      <c r="D257" s="18" t="s">
        <v>1451</v>
      </c>
      <c r="I257" s="16" t="str">
        <f t="shared" ca="1" si="3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7" s="17" t="str">
        <f t="shared" ca="1" si="33"/>
        <v>_x000D_						{ chinese: `萤`, pinyin: `yínɡ` },_x000D_						{ chinese: `牵`, pinyin: `qiān` },_x000D_						{ chinese: `织`, pinyin: `zhī` },_x000D_						{ chinese: `斗`, pinyin: `dòu` },</v>
      </c>
      <c r="K257" t="s">
        <v>1452</v>
      </c>
      <c r="L257" s="15" t="s">
        <v>133</v>
      </c>
      <c r="M257" t="str">
        <f t="shared" si="34"/>
        <v/>
      </c>
      <c r="O257" t="str">
        <f t="shared" si="35"/>
        <v/>
      </c>
      <c r="Q257" s="16" t="str">
        <f t="shared" ca="1" si="3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7" s="17" t="str">
        <f t="shared" ca="1" si="37"/>
        <v>_x000D_						{ chinese: `哀`, pinyin: `āi` },_x000D_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7" t="s">
        <v>1453</v>
      </c>
      <c r="T257" s="15" t="s">
        <v>1454</v>
      </c>
      <c r="U257" t="str">
        <f t="shared" si="38"/>
        <v/>
      </c>
      <c r="W257" t="str">
        <f t="shared" si="39"/>
        <v/>
      </c>
    </row>
    <row r="258" spans="1:23" ht="15.6" x14ac:dyDescent="0.15">
      <c r="A258" s="16" t="str">
        <f t="shared" ref="A258:A266" ca="1" si="40">IF(0=LEN(E258),OFFSET(A258, 1, 0), B258 &amp; IF(0=LEN(OFFSET(A258, 1, 0)), "",OFFSET(A258, 1, 0))) &amp; ""</f>
        <v/>
      </c>
      <c r="B258" s="17" t="str">
        <f t="shared" ref="B258:B266" ca="1" si="41">IF(0=LEN(C258),"",IF(0=LEN(E258), "", CHAR(13) &amp; REPT(CHAR(9), 4) &amp; "{" &amp; CHAR(13) &amp; REPT(CHAR(9), 5) &amp; "names: { en: `"&amp;E258&amp;"`, zh_cn: `"&amp;F258&amp;"`, zh_tw: `"&amp;G258&amp;"` }," &amp; CHAR(13) &amp; REPT(CHAR(9), 5) &amp; "words: [") &amp; CHAR(13) &amp; REPT(CHAR(9),6)&amp;"{ chinese: `"&amp;C258&amp;"`, pinyin: `"&amp;D258&amp;"` }," &amp; IF(0=LEN(OFFSET(C258,1,0)), "", OFFSET(B258, 1, 0)) &amp; IF(0=LEN(E258),"",CHAR(13) &amp; REPT(CHAR(9), 5) &amp; "]," &amp; CHAR(13) &amp; REPT(CHAR(9), 4) &amp; "},"))</f>
        <v>_x000D_						{ chinese: `爬`, pinyin: `pá` },_x000D_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8" s="18" t="s">
        <v>1455</v>
      </c>
      <c r="D258" s="18" t="s">
        <v>1456</v>
      </c>
      <c r="I258" s="16" t="str">
        <f t="shared" ref="I258:I321" ca="1" si="42">IF(0=LEN(M258),OFFSET(I258, 1, 0), J258 &amp; IF(0=LEN(OFFSET(I258, 1, 0)), "",OFFSET(I258, 1, 0))) &amp; ""</f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8" s="17" t="str">
        <f t="shared" ref="J258:J321" ca="1" si="43">IF(0=LEN(K258),"",IF(0=LEN(M258), "", CHAR(13) &amp; REPT(CHAR(9), 4) &amp; "{" &amp; CHAR(13) &amp; REPT(CHAR(9), 5) &amp; "names: { en: `"&amp;M258&amp;"`, zh_cn: `"&amp;N258&amp;"`, zh_tw: `"&amp;O258&amp;"` }," &amp; CHAR(13) &amp; REPT(CHAR(9), 5) &amp; "words: [") &amp; CHAR(13) &amp; REPT(CHAR(9),6)&amp;"{ chinese: `"&amp;K258&amp;"`, pinyin: `"&amp;L258&amp;"` }," &amp; IF(0=LEN(OFFSET(K258,1,0)), "", OFFSET(J258, 1, 0)) &amp; IF(0=LEN(M258),"",CHAR(13) &amp; REPT(CHAR(9), 5) &amp; "]," &amp; CHAR(13) &amp; REPT(CHAR(9), 4) &amp; "},"))</f>
        <v>_x000D_						{ chinese: `牵`, pinyin: `qiān` },_x000D_						{ chinese: `织`, pinyin: `zhī` },_x000D_						{ chinese: `斗`, pinyin: `dòu` },</v>
      </c>
      <c r="K258" t="s">
        <v>1457</v>
      </c>
      <c r="L258" s="15" t="s">
        <v>579</v>
      </c>
      <c r="M258" t="str">
        <f t="shared" ref="M258:M321" si="44">SUBSTITUTE(SUBSTITUTE(N258,"识字表", "Literacy "),"写字表","Writing ")</f>
        <v/>
      </c>
      <c r="O258" t="str">
        <f t="shared" ref="O258:O321" si="45">SUBSTITUTE(SUBSTITUTE(N258,"识字表", "識字錶"),"写字表","寫字錶")</f>
        <v/>
      </c>
      <c r="Q258" s="16" t="str">
        <f t="shared" ref="Q258:Q321" ca="1" si="46">IF(0=LEN(U258),OFFSET(Q258, 1, 0), R258 &amp; IF(0=LEN(OFFSET(Q258, 1, 0)), "",OFFSET(Q258, 1, 0))) &amp; ""</f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8" s="17" t="str">
        <f t="shared" ref="R258:R321" ca="1" si="47">IF(0=LEN(S258),"",IF(0=LEN(U258), "", CHAR(13) &amp; REPT(CHAR(9), 4) &amp; "{" &amp; CHAR(13) &amp; REPT(CHAR(9), 5) &amp; "names: { en: `"&amp;U258&amp;"`, zh_cn: `"&amp;V258&amp;"`, zh_tw: `"&amp;W258&amp;"` }," &amp; CHAR(13) &amp; REPT(CHAR(9), 5) &amp; "words: [") &amp; CHAR(13) &amp; REPT(CHAR(9),6)&amp;"{ chinese: `"&amp;S258&amp;"`, pinyin: `"&amp;T258&amp;"` }," &amp; IF(0=LEN(OFFSET(S258,1,0)), "", OFFSET(R258, 1, 0)) &amp; IF(0=LEN(U258),"",CHAR(13) &amp; REPT(CHAR(9), 5) &amp; "]," &amp; CHAR(13) &amp; REPT(CHAR(9), 4) &amp; "},"))</f>
        <v>_x000D_						{ chinese: `葫芦藤`, pinyin: `húlúténɡ` },_x000D_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8" t="s">
        <v>1458</v>
      </c>
      <c r="T258" s="15" t="s">
        <v>1459</v>
      </c>
      <c r="U258" t="str">
        <f t="shared" ref="U258:U321" si="48">SUBSTITUTE(SUBSTITUTE(SUBSTITUTE(V258,"识字表", "Literacy "),"写字表","Writing "),"词语","Words ")</f>
        <v/>
      </c>
      <c r="W258" t="str">
        <f t="shared" ref="W258:W321" si="49">SUBSTITUTE(SUBSTITUTE(SUBSTITUTE(V258,"识字表", "識字錶"),"写字表","寫字錶"),"词语","詞語")</f>
        <v/>
      </c>
    </row>
    <row r="259" spans="1:23" ht="15.6" x14ac:dyDescent="0.15">
      <c r="A259" s="16" t="str">
        <f t="shared" ca="1" si="40"/>
        <v/>
      </c>
      <c r="B259" s="17" t="str">
        <f t="shared" ca="1" si="41"/>
        <v>_x000D_						{ chinese: `呀`, pinyin: `yɑ` },_x000D_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59" s="18" t="s">
        <v>1460</v>
      </c>
      <c r="D259" s="18" t="s">
        <v>1461</v>
      </c>
      <c r="I259" s="16" t="str">
        <f t="shared" ca="1" si="4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59" s="17" t="str">
        <f t="shared" ca="1" si="43"/>
        <v>_x000D_						{ chinese: `织`, pinyin: `zhī` },_x000D_						{ chinese: `斗`, pinyin: `dòu` },</v>
      </c>
      <c r="K259" t="s">
        <v>1462</v>
      </c>
      <c r="L259" s="15" t="s">
        <v>573</v>
      </c>
      <c r="M259" t="str">
        <f t="shared" si="44"/>
        <v/>
      </c>
      <c r="O259" t="str">
        <f t="shared" si="45"/>
        <v/>
      </c>
      <c r="Q259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59" s="17" t="str">
        <f t="shared" ca="1" si="47"/>
        <v>_x000D_						{ chinese: `谢`, pinyin: `xiè` },_x000D_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59" t="s">
        <v>1463</v>
      </c>
      <c r="T259" s="15" t="s">
        <v>1464</v>
      </c>
      <c r="U259" t="str">
        <f t="shared" si="48"/>
        <v/>
      </c>
      <c r="W259" t="str">
        <f t="shared" si="49"/>
        <v/>
      </c>
    </row>
    <row r="260" spans="1:23" ht="15.6" x14ac:dyDescent="0.15">
      <c r="A260" s="16" t="str">
        <f t="shared" ca="1" si="40"/>
        <v/>
      </c>
      <c r="B260" s="17" t="str">
        <f t="shared" ca="1" si="41"/>
        <v>_x000D_						{ chinese: `久`, pinyin: `jiǔ` },_x000D_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60" s="18" t="s">
        <v>1465</v>
      </c>
      <c r="D260" s="18" t="s">
        <v>313</v>
      </c>
      <c r="I260" s="16" t="str">
        <f t="shared" ca="1" si="4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0" s="17" t="str">
        <f t="shared" ca="1" si="43"/>
        <v>_x000D_						{ chinese: `斗`, pinyin: `dòu` },</v>
      </c>
      <c r="K260" t="s">
        <v>1466</v>
      </c>
      <c r="L260" s="15" t="s">
        <v>916</v>
      </c>
      <c r="M260" t="str">
        <f t="shared" si="44"/>
        <v/>
      </c>
      <c r="O260" t="str">
        <f t="shared" si="45"/>
        <v/>
      </c>
      <c r="Q260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0" s="17" t="str">
        <f t="shared" ca="1" si="47"/>
        <v>_x000D_						{ chinese: `啊`, pinyin: `ɑ` },_x000D_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60" t="s">
        <v>1467</v>
      </c>
      <c r="T260" s="15" t="s">
        <v>1468</v>
      </c>
      <c r="U260" t="str">
        <f t="shared" si="48"/>
        <v/>
      </c>
      <c r="W260" t="str">
        <f t="shared" si="49"/>
        <v/>
      </c>
    </row>
    <row r="261" spans="1:23" ht="15.6" x14ac:dyDescent="0.15">
      <c r="A261" s="16" t="str">
        <f t="shared" ca="1" si="40"/>
        <v/>
      </c>
      <c r="B261" s="17" t="str">
        <f t="shared" ca="1" si="41"/>
        <v>_x000D_						{ chinese: `回`, pinyin: `huí` },_x000D_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61" s="18" t="s">
        <v>1469</v>
      </c>
      <c r="D261" s="18" t="s">
        <v>1470</v>
      </c>
      <c r="I261" s="16" t="str">
        <f t="shared" ca="1" si="4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1" s="17" t="str">
        <f t="shared" ca="1" si="43"/>
        <v/>
      </c>
      <c r="M261" t="str">
        <f t="shared" si="44"/>
        <v/>
      </c>
      <c r="O261" t="str">
        <f t="shared" si="45"/>
        <v/>
      </c>
      <c r="Q261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1" s="17" t="str">
        <f t="shared" ca="1" si="47"/>
        <v>_x000D_						{ chinese: `蚜`, pinyin: `yá` },_x000D_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61" t="s">
        <v>1471</v>
      </c>
      <c r="T261" s="15" t="s">
        <v>1347</v>
      </c>
      <c r="U261" t="str">
        <f t="shared" si="48"/>
        <v/>
      </c>
      <c r="W261" t="str">
        <f t="shared" si="49"/>
        <v/>
      </c>
    </row>
    <row r="262" spans="1:23" ht="15.6" x14ac:dyDescent="0.15">
      <c r="A262" s="16" t="str">
        <f t="shared" ca="1" si="40"/>
        <v/>
      </c>
      <c r="B262" s="17" t="str">
        <f t="shared" ca="1" si="41"/>
        <v>_x000D_						{ chinese: `全`, pinyin: `quán` },_x000D_						{ chinese: `变`, pinyin: `biàn` },_x000D_						{ chinese: `工厂`, pinyin: `ɡonɡchǎnɡ` },_x000D_						{ chinese: `医院`, pinyin: `yīyuàn` },_x000D_						{ chinese: `生`, pinyin: `shēnɡ` },</v>
      </c>
      <c r="C262" s="18" t="s">
        <v>1472</v>
      </c>
      <c r="D262" s="18" t="s">
        <v>1473</v>
      </c>
      <c r="I262" s="16" t="str">
        <f t="shared" ca="1" si="42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2" s="17" t="str">
        <f t="shared" ca="1" si="43"/>
        <v>_x000D_				{_x000D_					names: { en: `Literacy 7`, zh_cn: `识字表7`, zh_tw: `識字錶7` },_x000D_					words: [_x000D_						{ chinese: `具`, pinyin: `jù` },_x000D_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},_x000D_					],_x000D_				},</v>
      </c>
      <c r="K262" t="s">
        <v>1474</v>
      </c>
      <c r="L262" s="15" t="s">
        <v>937</v>
      </c>
      <c r="M262" t="str">
        <f t="shared" si="44"/>
        <v>Literacy 7</v>
      </c>
      <c r="N262" t="s">
        <v>1475</v>
      </c>
      <c r="O262" t="str">
        <f t="shared" si="45"/>
        <v>識字錶7</v>
      </c>
      <c r="Q262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2" s="17" t="str">
        <f t="shared" ca="1" si="47"/>
        <v>_x000D_						{ chinese: `盯`, pinyin: `dīnɡ` },_x000D_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62" t="s">
        <v>1476</v>
      </c>
      <c r="T262" s="15" t="s">
        <v>1477</v>
      </c>
      <c r="U262" t="str">
        <f t="shared" si="48"/>
        <v/>
      </c>
      <c r="W262" t="str">
        <f t="shared" si="49"/>
        <v/>
      </c>
    </row>
    <row r="263" spans="1:23" ht="15.6" x14ac:dyDescent="0.15">
      <c r="A263" s="16" t="str">
        <f t="shared" ca="1" si="40"/>
        <v/>
      </c>
      <c r="B263" s="17" t="str">
        <f t="shared" ca="1" si="41"/>
        <v>_x000D_						{ chinese: `变`, pinyin: `biàn` },_x000D_						{ chinese: `工厂`, pinyin: `ɡonɡchǎnɡ` },_x000D_						{ chinese: `医院`, pinyin: `yīyuàn` },_x000D_						{ chinese: `生`, pinyin: `shēnɡ` },</v>
      </c>
      <c r="C263" s="18" t="s">
        <v>1478</v>
      </c>
      <c r="D263" s="18" t="s">
        <v>1479</v>
      </c>
      <c r="I263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3" s="17" t="str">
        <f t="shared" ca="1" si="43"/>
        <v>_x000D_						{ chinese: `次`, pinyin: `cì` },_x000D_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63" t="s">
        <v>1480</v>
      </c>
      <c r="L263" s="15" t="s">
        <v>293</v>
      </c>
      <c r="M263" t="str">
        <f t="shared" si="44"/>
        <v/>
      </c>
      <c r="O263" t="str">
        <f t="shared" si="45"/>
        <v/>
      </c>
      <c r="Q263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3" s="17" t="str">
        <f t="shared" ca="1" si="47"/>
        <v>_x000D_						{ chinese: `赛`, pinyin: `sài` },_x000D_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63" t="s">
        <v>1481</v>
      </c>
      <c r="T263" s="15" t="s">
        <v>1482</v>
      </c>
      <c r="U263" t="str">
        <f t="shared" si="48"/>
        <v/>
      </c>
      <c r="W263" t="str">
        <f t="shared" si="49"/>
        <v/>
      </c>
    </row>
    <row r="264" spans="1:23" ht="15.6" x14ac:dyDescent="0.15">
      <c r="A264" s="16" t="str">
        <f t="shared" ca="1" si="40"/>
        <v/>
      </c>
      <c r="B264" s="17" t="str">
        <f t="shared" ca="1" si="41"/>
        <v>_x000D_						{ chinese: `工厂`, pinyin: `ɡonɡchǎnɡ` },_x000D_						{ chinese: `医院`, pinyin: `yīyuàn` },_x000D_						{ chinese: `生`, pinyin: `shēnɡ` },</v>
      </c>
      <c r="C264" s="18" t="s">
        <v>1483</v>
      </c>
      <c r="D264" s="18" t="s">
        <v>1484</v>
      </c>
      <c r="I264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4" s="17" t="str">
        <f t="shared" ca="1" si="43"/>
        <v>_x000D_						{ chinese: `丢`, pinyin: `diū` },_x000D_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64" t="s">
        <v>1485</v>
      </c>
      <c r="L264" s="15" t="s">
        <v>1486</v>
      </c>
      <c r="M264" t="str">
        <f t="shared" si="44"/>
        <v/>
      </c>
      <c r="O264" t="str">
        <f t="shared" si="45"/>
        <v/>
      </c>
      <c r="Q264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4" s="17" t="str">
        <f t="shared" ca="1" si="47"/>
        <v>_x000D_						{ chinese: `感`, pinyin: `ɡǎn` },_x000D_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64" t="s">
        <v>1487</v>
      </c>
      <c r="T264" s="15" t="s">
        <v>710</v>
      </c>
      <c r="U264" t="str">
        <f t="shared" si="48"/>
        <v/>
      </c>
      <c r="W264" t="str">
        <f t="shared" si="49"/>
        <v/>
      </c>
    </row>
    <row r="265" spans="1:23" ht="15.6" x14ac:dyDescent="0.15">
      <c r="A265" s="16" t="str">
        <f t="shared" ca="1" si="40"/>
        <v/>
      </c>
      <c r="B265" s="17" t="str">
        <f t="shared" ca="1" si="41"/>
        <v>_x000D_						{ chinese: `医院`, pinyin: `yīyuàn` },_x000D_						{ chinese: `生`, pinyin: `shēnɡ` },</v>
      </c>
      <c r="C265" s="18" t="s">
        <v>1488</v>
      </c>
      <c r="D265" s="18" t="s">
        <v>1489</v>
      </c>
      <c r="I265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5" s="17" t="str">
        <f t="shared" ca="1" si="43"/>
        <v>_x000D_						{ chinese: `哪`, pinyin: `nǎ` },_x000D_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65" t="s">
        <v>1365</v>
      </c>
      <c r="L265" s="15" t="s">
        <v>1490</v>
      </c>
      <c r="M265" t="str">
        <f t="shared" si="44"/>
        <v/>
      </c>
      <c r="O265" t="str">
        <f t="shared" si="45"/>
        <v/>
      </c>
      <c r="Q265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5" s="17" t="str">
        <f t="shared" ca="1" si="47"/>
        <v>_x000D_						{ chinese: `怪`, pinyin: `ɡuài` },_x000D_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65" t="s">
        <v>1491</v>
      </c>
      <c r="T265" s="15" t="s">
        <v>1492</v>
      </c>
      <c r="U265" t="str">
        <f t="shared" si="48"/>
        <v/>
      </c>
      <c r="W265" t="str">
        <f t="shared" si="49"/>
        <v/>
      </c>
    </row>
    <row r="266" spans="1:23" ht="15.6" x14ac:dyDescent="0.15">
      <c r="A266" s="16" t="str">
        <f t="shared" ca="1" si="40"/>
        <v/>
      </c>
      <c r="B266" s="17" t="str">
        <f t="shared" ca="1" si="41"/>
        <v>_x000D_						{ chinese: `生`, pinyin: `shēnɡ` },</v>
      </c>
      <c r="C266" s="18" t="s">
        <v>1493</v>
      </c>
      <c r="D266" s="18" t="s">
        <v>743</v>
      </c>
      <c r="I266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6" s="17" t="str">
        <f t="shared" ca="1" si="43"/>
        <v>_x000D_						{ chinese: `新`, pinyin: `xīn` },_x000D_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66" t="s">
        <v>1494</v>
      </c>
      <c r="L266" s="15" t="s">
        <v>906</v>
      </c>
      <c r="M266" t="str">
        <f t="shared" si="44"/>
        <v/>
      </c>
      <c r="O266" t="str">
        <f t="shared" si="45"/>
        <v/>
      </c>
      <c r="Q266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6" s="17" t="str">
        <f t="shared" ca="1" si="47"/>
        <v>_x000D_						{ chinese: `慢`, pinyin: `màn` },_x000D_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66" t="s">
        <v>1495</v>
      </c>
      <c r="T266" s="15" t="s">
        <v>1496</v>
      </c>
      <c r="U266" t="str">
        <f t="shared" si="48"/>
        <v/>
      </c>
      <c r="W266" t="str">
        <f t="shared" si="49"/>
        <v/>
      </c>
    </row>
    <row r="267" spans="1:23" x14ac:dyDescent="0.15">
      <c r="I267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7" s="17" t="str">
        <f t="shared" ca="1" si="43"/>
        <v>_x000D_						{ chinese: `每`, pinyin: `měi` },_x000D_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67" t="s">
        <v>1497</v>
      </c>
      <c r="L267" s="15" t="s">
        <v>1498</v>
      </c>
      <c r="M267" t="str">
        <f t="shared" si="44"/>
        <v/>
      </c>
      <c r="O267" t="str">
        <f t="shared" si="45"/>
        <v/>
      </c>
      <c r="Q267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7" s="17" t="str">
        <f t="shared" ca="1" si="47"/>
        <v>_x000D_						{ chinese: `锋`, pinyin: `fēnɡ` },_x000D_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67" t="s">
        <v>1499</v>
      </c>
      <c r="T267" s="15" t="s">
        <v>271</v>
      </c>
      <c r="U267" t="str">
        <f t="shared" si="48"/>
        <v/>
      </c>
      <c r="W267" t="str">
        <f t="shared" si="49"/>
        <v/>
      </c>
    </row>
    <row r="268" spans="1:23" x14ac:dyDescent="0.15">
      <c r="I268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8" s="17" t="str">
        <f t="shared" ca="1" si="43"/>
        <v>_x000D_						{ chinese: `平`, pinyin: `pínɡ` },_x000D_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68" t="s">
        <v>1500</v>
      </c>
      <c r="L268" s="15" t="s">
        <v>1501</v>
      </c>
      <c r="M268" t="str">
        <f t="shared" si="44"/>
        <v/>
      </c>
      <c r="O268" t="str">
        <f t="shared" si="45"/>
        <v/>
      </c>
      <c r="Q268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8" s="17" t="str">
        <f t="shared" ca="1" si="47"/>
        <v>_x000D_						{ chinese: `蜜蜂`, pinyin: `mìfēnɡ` },_x000D_						{ chinese: `幕`, pinyin: `mù` },_x000D_						{ chinese: `扫墓`, pinyin: `sǎomù` },_x000D_						{ chinese: `慕`, pinyin: `mù` },_x000D_						{ chinese: `抄`, pinyin: `chāo` },_x000D_						{ chinese: `炒`, pinyin: `chǎo` },</v>
      </c>
      <c r="S268" t="s">
        <v>1502</v>
      </c>
      <c r="T268" s="15" t="s">
        <v>1503</v>
      </c>
      <c r="U268" t="str">
        <f t="shared" si="48"/>
        <v/>
      </c>
      <c r="W268" t="str">
        <f t="shared" si="49"/>
        <v/>
      </c>
    </row>
    <row r="269" spans="1:23" x14ac:dyDescent="0.15">
      <c r="I269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69" s="17" t="str">
        <f t="shared" ca="1" si="43"/>
        <v>_x000D_						{ chinese: `她`, pinyin: `tā` },_x000D_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69" t="s">
        <v>1504</v>
      </c>
      <c r="L269" s="15" t="s">
        <v>123</v>
      </c>
      <c r="M269" t="str">
        <f t="shared" si="44"/>
        <v/>
      </c>
      <c r="O269" t="str">
        <f t="shared" si="45"/>
        <v/>
      </c>
      <c r="Q269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69" s="17" t="str">
        <f t="shared" ca="1" si="47"/>
        <v>_x000D_						{ chinese: `幕`, pinyin: `mù` },_x000D_						{ chinese: `扫墓`, pinyin: `sǎomù` },_x000D_						{ chinese: `慕`, pinyin: `mù` },_x000D_						{ chinese: `抄`, pinyin: `chāo` },_x000D_						{ chinese: `炒`, pinyin: `chǎo` },</v>
      </c>
      <c r="S269" t="s">
        <v>1505</v>
      </c>
      <c r="T269" s="15" t="s">
        <v>176</v>
      </c>
      <c r="U269" t="str">
        <f t="shared" si="48"/>
        <v/>
      </c>
      <c r="W269" t="str">
        <f t="shared" si="49"/>
        <v/>
      </c>
    </row>
    <row r="270" spans="1:23" x14ac:dyDescent="0.15">
      <c r="I270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0" s="17" t="str">
        <f t="shared" ca="1" si="43"/>
        <v>_x000D_						{ chinese: `些`, pinyin: `xiē` },_x000D_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0" t="s">
        <v>1506</v>
      </c>
      <c r="L270" s="15" t="s">
        <v>1507</v>
      </c>
      <c r="M270" t="str">
        <f t="shared" si="44"/>
        <v/>
      </c>
      <c r="O270" t="str">
        <f t="shared" si="45"/>
        <v/>
      </c>
      <c r="Q270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0" s="17" t="str">
        <f t="shared" ca="1" si="47"/>
        <v>_x000D_						{ chinese: `扫墓`, pinyin: `sǎomù` },_x000D_						{ chinese: `慕`, pinyin: `mù` },_x000D_						{ chinese: `抄`, pinyin: `chāo` },_x000D_						{ chinese: `炒`, pinyin: `chǎo` },</v>
      </c>
      <c r="S270" t="s">
        <v>1508</v>
      </c>
      <c r="T270" s="15" t="s">
        <v>1509</v>
      </c>
      <c r="U270" t="str">
        <f t="shared" si="48"/>
        <v/>
      </c>
      <c r="W270" t="str">
        <f t="shared" si="49"/>
        <v/>
      </c>
    </row>
    <row r="271" spans="1:23" x14ac:dyDescent="0.15">
      <c r="I271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1" s="17" t="str">
        <f t="shared" ca="1" si="43"/>
        <v>_x000D_						{ chinese: `仔`, pinyin: `zǎi` },_x000D_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1" t="s">
        <v>1510</v>
      </c>
      <c r="L271" s="15" t="s">
        <v>1511</v>
      </c>
      <c r="M271" t="str">
        <f t="shared" si="44"/>
        <v/>
      </c>
      <c r="O271" t="str">
        <f t="shared" si="45"/>
        <v/>
      </c>
      <c r="Q271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1" s="17" t="str">
        <f t="shared" ca="1" si="47"/>
        <v>_x000D_						{ chinese: `慕`, pinyin: `mù` },_x000D_						{ chinese: `抄`, pinyin: `chāo` },_x000D_						{ chinese: `炒`, pinyin: `chǎo` },</v>
      </c>
      <c r="S271" t="s">
        <v>1512</v>
      </c>
      <c r="T271" s="15" t="s">
        <v>176</v>
      </c>
      <c r="U271" t="str">
        <f t="shared" si="48"/>
        <v/>
      </c>
      <c r="W271" t="str">
        <f t="shared" si="49"/>
        <v/>
      </c>
    </row>
    <row r="272" spans="1:23" x14ac:dyDescent="0.15">
      <c r="I272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2" s="17" t="str">
        <f t="shared" ca="1" si="43"/>
        <v>_x000D_						{ chinese: `检查所`, pinyin: `jiǎnchásuǒ` },_x000D_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2" t="s">
        <v>1513</v>
      </c>
      <c r="L272" s="15" t="s">
        <v>1514</v>
      </c>
      <c r="M272" t="str">
        <f t="shared" si="44"/>
        <v/>
      </c>
      <c r="O272" t="str">
        <f t="shared" si="45"/>
        <v/>
      </c>
      <c r="Q272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2" s="17" t="str">
        <f t="shared" ca="1" si="47"/>
        <v>_x000D_						{ chinese: `抄`, pinyin: `chāo` },_x000D_						{ chinese: `炒`, pinyin: `chǎo` },</v>
      </c>
      <c r="S272" t="s">
        <v>1515</v>
      </c>
      <c r="T272" s="15" t="s">
        <v>1516</v>
      </c>
      <c r="U272" t="str">
        <f t="shared" si="48"/>
        <v/>
      </c>
      <c r="W272" t="str">
        <f t="shared" si="49"/>
        <v/>
      </c>
    </row>
    <row r="273" spans="9:23" x14ac:dyDescent="0.15">
      <c r="I273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3" s="17" t="str">
        <f t="shared" ca="1" si="43"/>
        <v>_x000D_						{ chinese: `钟`, pinyin: `zhōnɡ` },_x000D_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3" t="s">
        <v>1517</v>
      </c>
      <c r="L273" s="15" t="s">
        <v>914</v>
      </c>
      <c r="M273" t="str">
        <f t="shared" si="44"/>
        <v/>
      </c>
      <c r="O273" t="str">
        <f t="shared" si="45"/>
        <v/>
      </c>
      <c r="Q273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3" s="17" t="str">
        <f t="shared" ca="1" si="47"/>
        <v>_x000D_						{ chinese: `炒`, pinyin: `chǎo` },</v>
      </c>
      <c r="S273" t="s">
        <v>1518</v>
      </c>
      <c r="T273" s="15" t="s">
        <v>1519</v>
      </c>
      <c r="U273" t="str">
        <f t="shared" si="48"/>
        <v/>
      </c>
      <c r="W273" t="str">
        <f t="shared" si="49"/>
        <v/>
      </c>
    </row>
    <row r="274" spans="9:23" x14ac:dyDescent="0.15">
      <c r="I274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4" s="17" t="str">
        <f t="shared" ca="1" si="43"/>
        <v>_x000D_						{ chinese: `丁`, pinyin: `dīnɡ` },_x000D_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4" t="s">
        <v>1520</v>
      </c>
      <c r="L274" s="15" t="s">
        <v>1477</v>
      </c>
      <c r="M274" t="str">
        <f t="shared" si="44"/>
        <v/>
      </c>
      <c r="O274" t="str">
        <f t="shared" si="45"/>
        <v/>
      </c>
      <c r="Q274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4" s="17" t="str">
        <f t="shared" ca="1" si="47"/>
        <v/>
      </c>
      <c r="U274" t="str">
        <f t="shared" si="48"/>
        <v xml:space="preserve"> </v>
      </c>
      <c r="V274" t="s">
        <v>391</v>
      </c>
      <c r="W274" t="str">
        <f t="shared" si="49"/>
        <v xml:space="preserve"> </v>
      </c>
    </row>
    <row r="275" spans="9:23" x14ac:dyDescent="0.15">
      <c r="I275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5" s="17" t="str">
        <f t="shared" ca="1" si="43"/>
        <v>_x000D_						{ chinese: `元`, pinyin: `yuán` },_x000D_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5" t="s">
        <v>1521</v>
      </c>
      <c r="L275" s="15" t="s">
        <v>420</v>
      </c>
      <c r="M275" t="str">
        <f t="shared" si="44"/>
        <v/>
      </c>
      <c r="O275" t="str">
        <f t="shared" si="45"/>
        <v/>
      </c>
      <c r="Q275" s="16" t="str">
        <f t="shared" ca="1" si="46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5" s="17" t="str">
        <f t="shared" ca="1" si="47"/>
        <v>_x000D_				{_x000D_					names: { en: `Literacy 6`, zh_cn: `识字表6`, zh_tw: `識字錶6` },_x000D_					words: [_x000D_						{ chinese: `楼`, pinyin: `lóu` },_x000D_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},_x000D_					],_x000D_				},</v>
      </c>
      <c r="S275" t="s">
        <v>1522</v>
      </c>
      <c r="T275" s="15" t="s">
        <v>1523</v>
      </c>
      <c r="U275" t="str">
        <f t="shared" si="48"/>
        <v>Literacy 6</v>
      </c>
      <c r="V275" t="s">
        <v>1285</v>
      </c>
      <c r="W275" t="str">
        <f t="shared" si="49"/>
        <v>識字錶6</v>
      </c>
    </row>
    <row r="276" spans="9:23" x14ac:dyDescent="0.15">
      <c r="I276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6" s="17" t="str">
        <f t="shared" ca="1" si="43"/>
        <v>_x000D_						{ chinese: `迟`, pinyin: `chí` },_x000D_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6" t="s">
        <v>1524</v>
      </c>
      <c r="L276" s="15" t="s">
        <v>125</v>
      </c>
      <c r="M276" t="str">
        <f t="shared" si="44"/>
        <v/>
      </c>
      <c r="O276" t="str">
        <f t="shared" si="45"/>
        <v/>
      </c>
      <c r="Q276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6" s="17" t="str">
        <f t="shared" ca="1" si="47"/>
        <v>_x000D_						{ chinese: `争`, pinyin: `zhēnɡ` },_x000D_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76" t="s">
        <v>1525</v>
      </c>
      <c r="T276" s="15" t="s">
        <v>1526</v>
      </c>
      <c r="U276" t="str">
        <f t="shared" si="48"/>
        <v/>
      </c>
      <c r="W276" t="str">
        <f t="shared" si="49"/>
        <v/>
      </c>
    </row>
    <row r="277" spans="9:23" x14ac:dyDescent="0.15">
      <c r="I277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7" s="17" t="str">
        <f t="shared" ca="1" si="43"/>
        <v>_x000D_						{ chinese: `洗`, pinyin: `xǐ` },_x000D_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7" t="s">
        <v>1527</v>
      </c>
      <c r="L277" s="15" t="s">
        <v>1528</v>
      </c>
      <c r="M277" t="str">
        <f t="shared" si="44"/>
        <v/>
      </c>
      <c r="O277" t="str">
        <f t="shared" si="45"/>
        <v/>
      </c>
      <c r="Q277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7" s="17" t="str">
        <f t="shared" ca="1" si="47"/>
        <v>_x000D_						{ chinese: `代`, pinyin: `dài` },_x000D_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77" t="s">
        <v>1529</v>
      </c>
      <c r="T277" s="15" t="s">
        <v>611</v>
      </c>
      <c r="U277" t="str">
        <f t="shared" si="48"/>
        <v/>
      </c>
      <c r="W277" t="str">
        <f t="shared" si="49"/>
        <v/>
      </c>
    </row>
    <row r="278" spans="9:23" x14ac:dyDescent="0.15">
      <c r="I278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8" s="17" t="str">
        <f t="shared" ca="1" si="43"/>
        <v>_x000D_						{ chinese: `背`, pinyin: `bèi` },_x000D_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8" t="s">
        <v>1530</v>
      </c>
      <c r="L278" s="15" t="s">
        <v>281</v>
      </c>
      <c r="M278" t="str">
        <f t="shared" si="44"/>
        <v/>
      </c>
      <c r="O278" t="str">
        <f t="shared" si="45"/>
        <v/>
      </c>
      <c r="Q278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8" s="17" t="str">
        <f t="shared" ca="1" si="47"/>
        <v>_x000D_						{ chinese: `临`, pinyin: `lín` },_x000D_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78" t="s">
        <v>1531</v>
      </c>
      <c r="T278" s="15" t="s">
        <v>888</v>
      </c>
      <c r="U278" t="str">
        <f t="shared" si="48"/>
        <v/>
      </c>
      <c r="W278" t="str">
        <f t="shared" si="49"/>
        <v/>
      </c>
    </row>
    <row r="279" spans="9:23" x14ac:dyDescent="0.15">
      <c r="I279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79" s="17" t="str">
        <f t="shared" ca="1" si="43"/>
        <v>_x000D_						{ chinese: `刚`, pinyin: `ɡānɡ` },_x000D_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79" t="s">
        <v>1532</v>
      </c>
      <c r="L279" s="15" t="s">
        <v>1533</v>
      </c>
      <c r="M279" t="str">
        <f t="shared" si="44"/>
        <v/>
      </c>
      <c r="O279" t="str">
        <f t="shared" si="45"/>
        <v/>
      </c>
      <c r="Q279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79" s="17" t="str">
        <f t="shared" ca="1" si="47"/>
        <v>_x000D_						{ chinese: `腊`, pinyin: `là` },_x000D_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79" t="s">
        <v>1534</v>
      </c>
      <c r="T279" s="15" t="s">
        <v>1535</v>
      </c>
      <c r="U279" t="str">
        <f t="shared" si="48"/>
        <v/>
      </c>
      <c r="W279" t="str">
        <f t="shared" si="49"/>
        <v/>
      </c>
    </row>
    <row r="280" spans="9:23" x14ac:dyDescent="0.15">
      <c r="I280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0" s="17" t="str">
        <f t="shared" ca="1" si="43"/>
        <v>_x000D_						{ chinese: `共`, pinyin: `ɡònɡ` },_x000D_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0" t="s">
        <v>1536</v>
      </c>
      <c r="L280" s="15" t="s">
        <v>1537</v>
      </c>
      <c r="M280" t="str">
        <f t="shared" si="44"/>
        <v/>
      </c>
      <c r="O280" t="str">
        <f t="shared" si="45"/>
        <v/>
      </c>
      <c r="Q280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0" s="17" t="str">
        <f t="shared" ca="1" si="47"/>
        <v>_x000D_						{ chinese: `章`, pinyin: `zhānɡ` },_x000D_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0" t="s">
        <v>1538</v>
      </c>
      <c r="T280" s="15" t="s">
        <v>149</v>
      </c>
      <c r="U280" t="str">
        <f t="shared" si="48"/>
        <v/>
      </c>
      <c r="W280" t="str">
        <f t="shared" si="49"/>
        <v/>
      </c>
    </row>
    <row r="281" spans="9:23" x14ac:dyDescent="0.15">
      <c r="I281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1" s="17" t="str">
        <f t="shared" ca="1" si="43"/>
        <v>_x000D_						{ chinese: `汽`, pinyin: `qì` },_x000D_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1" t="s">
        <v>1539</v>
      </c>
      <c r="L281" s="15" t="s">
        <v>520</v>
      </c>
      <c r="M281" t="str">
        <f t="shared" si="44"/>
        <v/>
      </c>
      <c r="O281" t="str">
        <f t="shared" si="45"/>
        <v/>
      </c>
      <c r="Q281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1" s="17" t="str">
        <f t="shared" ca="1" si="47"/>
        <v>_x000D_						{ chinese: `握`, pinyin: `wò` },_x000D_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1" t="s">
        <v>1540</v>
      </c>
      <c r="T281" s="15" t="s">
        <v>1541</v>
      </c>
      <c r="U281" t="str">
        <f t="shared" si="48"/>
        <v/>
      </c>
      <c r="W281" t="str">
        <f t="shared" si="49"/>
        <v/>
      </c>
    </row>
    <row r="282" spans="9:23" x14ac:dyDescent="0.15">
      <c r="I282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2" s="17" t="str">
        <f t="shared" ca="1" si="43"/>
        <v>_x000D_						{ chinese: `决定`, pinyin: `juédìnɡ` },_x000D_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2" t="s">
        <v>1542</v>
      </c>
      <c r="L282" s="15" t="s">
        <v>1543</v>
      </c>
      <c r="M282" t="str">
        <f t="shared" si="44"/>
        <v/>
      </c>
      <c r="O282" t="str">
        <f t="shared" si="45"/>
        <v/>
      </c>
      <c r="Q282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2" s="17" t="str">
        <f t="shared" ca="1" si="47"/>
        <v>_x000D_						{ chinese: `视察`, pinyin: `shìchá` },_x000D_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2" t="s">
        <v>1544</v>
      </c>
      <c r="T282" s="15" t="s">
        <v>1545</v>
      </c>
      <c r="U282" t="str">
        <f t="shared" si="48"/>
        <v/>
      </c>
      <c r="W282" t="str">
        <f t="shared" si="49"/>
        <v/>
      </c>
    </row>
    <row r="283" spans="9:23" x14ac:dyDescent="0.15">
      <c r="I283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3" s="17" t="str">
        <f t="shared" ca="1" si="43"/>
        <v>_x000D_						{ chinese: `已经`, pinyin: `yǐjīnɡ` },_x000D_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3" t="s">
        <v>1546</v>
      </c>
      <c r="L283" s="15" t="s">
        <v>1547</v>
      </c>
      <c r="M283" t="str">
        <f t="shared" si="44"/>
        <v/>
      </c>
      <c r="O283" t="str">
        <f t="shared" si="45"/>
        <v/>
      </c>
      <c r="Q283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3" s="17" t="str">
        <f t="shared" ca="1" si="47"/>
        <v>_x000D_						{ chinese: `油`, pinyin: `yóu` },_x000D_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3" t="s">
        <v>1548</v>
      </c>
      <c r="T283" s="15" t="s">
        <v>1549</v>
      </c>
      <c r="U283" t="str">
        <f t="shared" si="48"/>
        <v/>
      </c>
      <c r="W283" t="str">
        <f t="shared" si="49"/>
        <v/>
      </c>
    </row>
    <row r="284" spans="9:23" x14ac:dyDescent="0.15">
      <c r="I284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4" s="17" t="str">
        <f t="shared" ca="1" si="43"/>
        <v>_x000D_						{ chinese: `物`, pinyin: `wù` },_x000D_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4" t="s">
        <v>1550</v>
      </c>
      <c r="L284" s="15" t="s">
        <v>1551</v>
      </c>
      <c r="M284" t="str">
        <f t="shared" si="44"/>
        <v/>
      </c>
      <c r="O284" t="str">
        <f t="shared" si="45"/>
        <v/>
      </c>
      <c r="Q284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4" s="17" t="str">
        <f t="shared" ca="1" si="47"/>
        <v>_x000D_						{ chinese: `朱德`, pinyin: `zhūdé` },_x000D_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4" t="s">
        <v>1552</v>
      </c>
      <c r="T284" s="15" t="s">
        <v>1553</v>
      </c>
      <c r="U284" t="str">
        <f t="shared" si="48"/>
        <v/>
      </c>
      <c r="W284" t="str">
        <f t="shared" si="49"/>
        <v/>
      </c>
    </row>
    <row r="285" spans="9:23" x14ac:dyDescent="0.15">
      <c r="I285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5" s="17" t="str">
        <f t="shared" ca="1" si="43"/>
        <v>_x000D_						{ chinese: `虎`, pinyin: `hǔ` },_x000D_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5" t="s">
        <v>1554</v>
      </c>
      <c r="L285" s="15" t="s">
        <v>1555</v>
      </c>
      <c r="M285" t="str">
        <f t="shared" si="44"/>
        <v/>
      </c>
      <c r="O285" t="str">
        <f t="shared" si="45"/>
        <v/>
      </c>
      <c r="Q285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5" s="17" t="str">
        <f t="shared" ca="1" si="47"/>
        <v>_x000D_						{ chinese: `扁担`, pinyin: `biǎndàn` },_x000D_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5" t="s">
        <v>1556</v>
      </c>
      <c r="T285" s="15" t="s">
        <v>1557</v>
      </c>
      <c r="U285" t="str">
        <f t="shared" si="48"/>
        <v/>
      </c>
      <c r="W285" t="str">
        <f t="shared" si="49"/>
        <v/>
      </c>
    </row>
    <row r="286" spans="9:23" x14ac:dyDescent="0.15">
      <c r="I286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6" s="17" t="str">
        <f t="shared" ca="1" si="43"/>
        <v>_x000D_						{ chinese: `熊`, pinyin: `xiónɡ` },_x000D_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6" t="s">
        <v>1558</v>
      </c>
      <c r="L286" s="15" t="s">
        <v>1559</v>
      </c>
      <c r="M286" t="str">
        <f t="shared" si="44"/>
        <v/>
      </c>
      <c r="O286" t="str">
        <f t="shared" si="45"/>
        <v/>
      </c>
      <c r="Q286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6" s="17" t="str">
        <f t="shared" ca="1" si="47"/>
        <v>_x000D_						{ chinese: `志`, pinyin: `zhì` },_x000D_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6" t="s">
        <v>1560</v>
      </c>
      <c r="T286" s="15" t="s">
        <v>1561</v>
      </c>
      <c r="U286" t="str">
        <f t="shared" si="48"/>
        <v/>
      </c>
      <c r="W286" t="str">
        <f t="shared" si="49"/>
        <v/>
      </c>
    </row>
    <row r="287" spans="9:23" x14ac:dyDescent="0.15">
      <c r="I287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7" s="17" t="str">
        <f t="shared" ca="1" si="43"/>
        <v>_x000D_						{ chinese: `通`, pinyin: `tōnɡ` },_x000D_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7" t="s">
        <v>1562</v>
      </c>
      <c r="L287" s="15" t="s">
        <v>1563</v>
      </c>
      <c r="M287" t="str">
        <f t="shared" si="44"/>
        <v/>
      </c>
      <c r="O287" t="str">
        <f t="shared" si="45"/>
        <v/>
      </c>
      <c r="Q287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7" s="17" t="str">
        <f t="shared" ca="1" si="47"/>
        <v>_x000D_						{ chinese: `伍`, pinyin: `wǔ` },_x000D_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7" t="s">
        <v>1564</v>
      </c>
      <c r="T287" s="15" t="s">
        <v>153</v>
      </c>
      <c r="U287" t="str">
        <f t="shared" si="48"/>
        <v/>
      </c>
      <c r="W287" t="str">
        <f t="shared" si="49"/>
        <v/>
      </c>
    </row>
    <row r="288" spans="9:23" x14ac:dyDescent="0.15">
      <c r="I288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8" s="17" t="str">
        <f t="shared" ca="1" si="43"/>
        <v>_x000D_						{ chinese: `注意`, pinyin: `zhùyì` },_x000D_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8" t="s">
        <v>1565</v>
      </c>
      <c r="L288" s="15" t="s">
        <v>1566</v>
      </c>
      <c r="M288" t="str">
        <f t="shared" si="44"/>
        <v/>
      </c>
      <c r="O288" t="str">
        <f t="shared" si="45"/>
        <v/>
      </c>
      <c r="Q288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8" s="17" t="str">
        <f t="shared" ca="1" si="47"/>
        <v>_x000D_						{ chinese: `泽`, pinyin: `zé` },_x000D_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8" t="s">
        <v>1567</v>
      </c>
      <c r="T288" s="15" t="s">
        <v>1568</v>
      </c>
      <c r="U288" t="str">
        <f t="shared" si="48"/>
        <v/>
      </c>
      <c r="W288" t="str">
        <f t="shared" si="49"/>
        <v/>
      </c>
    </row>
    <row r="289" spans="9:23" x14ac:dyDescent="0.15">
      <c r="I289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89" s="17" t="str">
        <f t="shared" ca="1" si="43"/>
        <v>_x000D_						{ chinese: `遍`, pinyin: `biàn` },_x000D_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89" t="s">
        <v>1569</v>
      </c>
      <c r="L289" s="15" t="s">
        <v>1479</v>
      </c>
      <c r="M289" t="str">
        <f t="shared" si="44"/>
        <v/>
      </c>
      <c r="O289" t="str">
        <f t="shared" si="45"/>
        <v/>
      </c>
      <c r="Q289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89" s="17" t="str">
        <f t="shared" ca="1" si="47"/>
        <v>_x000D_						{ chinese: `敌`, pinyin: `dí` },_x000D_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89" t="s">
        <v>1570</v>
      </c>
      <c r="T289" s="15" t="s">
        <v>1571</v>
      </c>
      <c r="U289" t="str">
        <f t="shared" si="48"/>
        <v/>
      </c>
      <c r="W289" t="str">
        <f t="shared" si="49"/>
        <v/>
      </c>
    </row>
    <row r="290" spans="9:23" x14ac:dyDescent="0.15">
      <c r="I290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0" s="17" t="str">
        <f t="shared" ca="1" si="43"/>
        <v>_x000D_						{ chinese: `百`, pinyin: `bǎi` },_x000D_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0" t="s">
        <v>1572</v>
      </c>
      <c r="L290" s="15" t="s">
        <v>1573</v>
      </c>
      <c r="M290" t="str">
        <f t="shared" si="44"/>
        <v/>
      </c>
      <c r="O290" t="str">
        <f t="shared" si="45"/>
        <v/>
      </c>
      <c r="Q290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0" s="17" t="str">
        <f t="shared" ca="1" si="47"/>
        <v>_x000D_						{ chinese: `陡`, pinyin: `dǒu` },_x000D_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0" t="s">
        <v>1574</v>
      </c>
      <c r="T290" s="15" t="s">
        <v>1575</v>
      </c>
      <c r="U290" t="str">
        <f t="shared" si="48"/>
        <v/>
      </c>
      <c r="W290" t="str">
        <f t="shared" si="49"/>
        <v/>
      </c>
    </row>
    <row r="291" spans="9:23" x14ac:dyDescent="0.15">
      <c r="I291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1" s="17" t="str">
        <f t="shared" ca="1" si="43"/>
        <v>_x000D_						{ chinese: `舌`, pinyin: `shé` },_x000D_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1" t="s">
        <v>1576</v>
      </c>
      <c r="L291" s="15" t="s">
        <v>1577</v>
      </c>
      <c r="M291" t="str">
        <f t="shared" si="44"/>
        <v/>
      </c>
      <c r="O291" t="str">
        <f t="shared" si="45"/>
        <v/>
      </c>
      <c r="Q291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1" s="17" t="str">
        <f t="shared" ca="1" si="47"/>
        <v>_x000D_						{ chinese: `整`, pinyin: `zhěnɡ` },_x000D_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1" t="s">
        <v>1578</v>
      </c>
      <c r="T291" s="15" t="s">
        <v>1579</v>
      </c>
      <c r="U291" t="str">
        <f t="shared" si="48"/>
        <v/>
      </c>
      <c r="W291" t="str">
        <f t="shared" si="49"/>
        <v/>
      </c>
    </row>
    <row r="292" spans="9:23" x14ac:dyDescent="0.15">
      <c r="I292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2" s="17" t="str">
        <f t="shared" ca="1" si="43"/>
        <v>_x000D_						{ chinese: `鬼脸`, pinyin: `ɡuǐliǎn` },_x000D_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2" t="s">
        <v>1580</v>
      </c>
      <c r="L292" s="15" t="s">
        <v>1581</v>
      </c>
      <c r="M292" t="str">
        <f t="shared" si="44"/>
        <v/>
      </c>
      <c r="O292" t="str">
        <f t="shared" si="45"/>
        <v/>
      </c>
      <c r="Q292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2" s="17" t="str">
        <f t="shared" ca="1" si="47"/>
        <v>_x000D_						{ chinese: `仗`, pinyin: `zhànɡ` },_x000D_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2" t="s">
        <v>1582</v>
      </c>
      <c r="T292" s="15" t="s">
        <v>1583</v>
      </c>
      <c r="U292" t="str">
        <f t="shared" si="48"/>
        <v/>
      </c>
      <c r="W292" t="str">
        <f t="shared" si="49"/>
        <v/>
      </c>
    </row>
    <row r="293" spans="9:23" x14ac:dyDescent="0.15">
      <c r="I293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3" s="17" t="str">
        <f t="shared" ca="1" si="43"/>
        <v>_x000D_						{ chinese: `准`, pinyin: `zhǔn` },_x000D_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3" t="s">
        <v>1584</v>
      </c>
      <c r="L293" s="15" t="s">
        <v>1585</v>
      </c>
      <c r="M293" t="str">
        <f t="shared" si="44"/>
        <v/>
      </c>
      <c r="O293" t="str">
        <f t="shared" si="45"/>
        <v/>
      </c>
      <c r="Q293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3" s="17" t="str">
        <f t="shared" ca="1" si="47"/>
        <v>_x000D_						{ chinese: `疼`, pinyin: `ténɡ` },_x000D_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3" t="s">
        <v>1586</v>
      </c>
      <c r="T293" s="15" t="s">
        <v>1587</v>
      </c>
      <c r="U293" t="str">
        <f t="shared" si="48"/>
        <v/>
      </c>
      <c r="W293" t="str">
        <f t="shared" si="49"/>
        <v/>
      </c>
    </row>
    <row r="294" spans="9:23" x14ac:dyDescent="0.15">
      <c r="I294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4" s="17" t="str">
        <f t="shared" ca="1" si="43"/>
        <v>_x000D_						{ chinese: `第`, pinyin: `dì` },_x000D_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4" t="s">
        <v>1588</v>
      </c>
      <c r="L294" s="15" t="s">
        <v>99</v>
      </c>
      <c r="M294" t="str">
        <f t="shared" si="44"/>
        <v/>
      </c>
      <c r="O294" t="str">
        <f t="shared" si="45"/>
        <v/>
      </c>
      <c r="Q294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4" s="17" t="str">
        <f t="shared" ca="1" si="47"/>
        <v>_x000D_						{ chinese: `料`, pinyin: `liào` },_x000D_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4" t="s">
        <v>1589</v>
      </c>
      <c r="T294" s="15" t="s">
        <v>1590</v>
      </c>
      <c r="U294" t="str">
        <f t="shared" si="48"/>
        <v/>
      </c>
      <c r="W294" t="str">
        <f t="shared" si="49"/>
        <v/>
      </c>
    </row>
    <row r="295" spans="9:23" x14ac:dyDescent="0.15">
      <c r="I295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5" s="17" t="str">
        <f t="shared" ca="1" si="43"/>
        <v>_x000D_						{ chinese: `猴`, pinyin: `hóu` },_x000D_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5" t="s">
        <v>1591</v>
      </c>
      <c r="L295" s="15" t="s">
        <v>1592</v>
      </c>
      <c r="M295" t="str">
        <f t="shared" si="44"/>
        <v/>
      </c>
      <c r="O295" t="str">
        <f t="shared" si="45"/>
        <v/>
      </c>
      <c r="Q295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5" s="17" t="str">
        <f t="shared" ca="1" si="47"/>
        <v>_x000D_						{ chinese: `敬`, pinyin: `jìnɡ` },_x000D_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5" t="s">
        <v>1593</v>
      </c>
      <c r="T295" s="15" t="s">
        <v>698</v>
      </c>
      <c r="U295" t="str">
        <f t="shared" si="48"/>
        <v/>
      </c>
      <c r="W295" t="str">
        <f t="shared" si="49"/>
        <v/>
      </c>
    </row>
    <row r="296" spans="9:23" x14ac:dyDescent="0.15">
      <c r="I296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6" s="17" t="str">
        <f t="shared" ca="1" si="43"/>
        <v>_x000D_						{ chinese: `结`, pinyin: `jié` },_x000D_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6" t="s">
        <v>1594</v>
      </c>
      <c r="L296" s="15" t="s">
        <v>890</v>
      </c>
      <c r="M296" t="str">
        <f t="shared" si="44"/>
        <v/>
      </c>
      <c r="O296" t="str">
        <f t="shared" si="45"/>
        <v/>
      </c>
      <c r="Q296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6" s="17" t="str">
        <f t="shared" ca="1" si="47"/>
        <v>_x000D_						{ chinese: `泼`, pinyin: `pō` },_x000D_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6" t="s">
        <v>1595</v>
      </c>
      <c r="T296" s="15" t="s">
        <v>1385</v>
      </c>
      <c r="U296" t="str">
        <f t="shared" si="48"/>
        <v/>
      </c>
      <c r="W296" t="str">
        <f t="shared" si="49"/>
        <v/>
      </c>
    </row>
    <row r="297" spans="9:23" x14ac:dyDescent="0.15">
      <c r="I297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7" s="17" t="str">
        <f t="shared" ca="1" si="43"/>
        <v>_x000D_						{ chinese: `掰`, pinyin: `bāi` },_x000D_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7" t="s">
        <v>1596</v>
      </c>
      <c r="L297" s="15" t="s">
        <v>1597</v>
      </c>
      <c r="M297" t="str">
        <f t="shared" si="44"/>
        <v/>
      </c>
      <c r="O297" t="str">
        <f t="shared" si="45"/>
        <v/>
      </c>
      <c r="Q297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7" s="17" t="str">
        <f t="shared" ca="1" si="47"/>
        <v>_x000D_						{ chinese: `民族`, pinyin: `mínzú` },_x000D_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7" t="s">
        <v>1598</v>
      </c>
      <c r="T297" s="15" t="s">
        <v>1599</v>
      </c>
      <c r="U297" t="str">
        <f t="shared" si="48"/>
        <v/>
      </c>
      <c r="W297" t="str">
        <f t="shared" si="49"/>
        <v/>
      </c>
    </row>
    <row r="298" spans="9:23" x14ac:dyDescent="0.15">
      <c r="I298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8" s="17" t="str">
        <f t="shared" ca="1" si="43"/>
        <v>_x000D_						{ chinese: `扛`, pinyin: `kánɡ` },_x000D_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8" t="s">
        <v>1600</v>
      </c>
      <c r="L298" s="15" t="s">
        <v>1601</v>
      </c>
      <c r="M298" t="str">
        <f t="shared" si="44"/>
        <v/>
      </c>
      <c r="O298" t="str">
        <f t="shared" si="45"/>
        <v/>
      </c>
      <c r="Q298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8" s="17" t="str">
        <f t="shared" ca="1" si="47"/>
        <v>_x000D_						{ chinese: `度`, pinyin: `dù` },_x000D_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8" t="s">
        <v>1602</v>
      </c>
      <c r="T298" s="15" t="s">
        <v>1036</v>
      </c>
      <c r="U298" t="str">
        <f t="shared" si="48"/>
        <v/>
      </c>
      <c r="W298" t="str">
        <f t="shared" si="49"/>
        <v/>
      </c>
    </row>
    <row r="299" spans="9:23" x14ac:dyDescent="0.15">
      <c r="I299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299" s="17" t="str">
        <f t="shared" ca="1" si="43"/>
        <v>_x000D_						{ chinese: `满`, pinyin: `mǎn` },_x000D_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299" t="s">
        <v>1603</v>
      </c>
      <c r="L299" s="15" t="s">
        <v>1604</v>
      </c>
      <c r="M299" t="str">
        <f t="shared" si="44"/>
        <v/>
      </c>
      <c r="O299" t="str">
        <f t="shared" si="45"/>
        <v/>
      </c>
      <c r="Q299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299" s="17" t="str">
        <f t="shared" ca="1" si="47"/>
        <v>_x000D_						{ chinese: `敲`, pinyin: `qiāo` },_x000D_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299" t="s">
        <v>1605</v>
      </c>
      <c r="T299" s="15" t="s">
        <v>1606</v>
      </c>
      <c r="U299" t="str">
        <f t="shared" si="48"/>
        <v/>
      </c>
      <c r="W299" t="str">
        <f t="shared" si="49"/>
        <v/>
      </c>
    </row>
    <row r="300" spans="9:23" x14ac:dyDescent="0.15">
      <c r="I300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0" s="17" t="str">
        <f t="shared" ca="1" si="43"/>
        <v>_x000D_						{ chinese: `扔`, pinyin: `rēnɡ` },_x000D_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0" t="s">
        <v>1607</v>
      </c>
      <c r="L300" s="15" t="s">
        <v>1608</v>
      </c>
      <c r="M300" t="str">
        <f t="shared" si="44"/>
        <v/>
      </c>
      <c r="O300" t="str">
        <f t="shared" si="45"/>
        <v/>
      </c>
      <c r="Q300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0" s="17" t="str">
        <f t="shared" ca="1" si="47"/>
        <v>_x000D_						{ chinese: `铺`, pinyin: `pū` },_x000D_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0" t="s">
        <v>1301</v>
      </c>
      <c r="T300" s="15" t="s">
        <v>1609</v>
      </c>
      <c r="U300" t="str">
        <f t="shared" si="48"/>
        <v/>
      </c>
      <c r="W300" t="str">
        <f t="shared" si="49"/>
        <v/>
      </c>
    </row>
    <row r="301" spans="9:23" x14ac:dyDescent="0.15">
      <c r="I301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1" s="17" t="str">
        <f t="shared" ca="1" si="43"/>
        <v>_x000D_						{ chinese: `摘`, pinyin: `zhāi` },_x000D_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1" t="s">
        <v>1610</v>
      </c>
      <c r="L301" s="15" t="s">
        <v>1611</v>
      </c>
      <c r="M301" t="str">
        <f t="shared" si="44"/>
        <v/>
      </c>
      <c r="O301" t="str">
        <f t="shared" si="45"/>
        <v/>
      </c>
      <c r="Q301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1" s="17" t="str">
        <f t="shared" ca="1" si="47"/>
        <v>_x000D_						{ chinese: `龙`, pinyin: `lónɡ` },_x000D_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1" t="s">
        <v>1612</v>
      </c>
      <c r="T301" s="15" t="s">
        <v>1613</v>
      </c>
      <c r="U301" t="str">
        <f t="shared" si="48"/>
        <v/>
      </c>
      <c r="W301" t="str">
        <f t="shared" si="49"/>
        <v/>
      </c>
    </row>
    <row r="302" spans="9:23" x14ac:dyDescent="0.15">
      <c r="I302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2" s="17" t="str">
        <f t="shared" ca="1" si="43"/>
        <v>_x000D_						{ chinese: `捧`, pinyin: `pěnɡ` },_x000D_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2" t="s">
        <v>1614</v>
      </c>
      <c r="L302" s="15" t="s">
        <v>1615</v>
      </c>
      <c r="M302" t="str">
        <f t="shared" si="44"/>
        <v/>
      </c>
      <c r="O302" t="str">
        <f t="shared" si="45"/>
        <v/>
      </c>
      <c r="Q302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2" s="17" t="str">
        <f t="shared" ca="1" si="47"/>
        <v>_x000D_						{ chinese: `驶`, pinyin: `shǐ` },_x000D_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2" t="s">
        <v>1616</v>
      </c>
      <c r="T302" s="15" t="s">
        <v>838</v>
      </c>
      <c r="U302" t="str">
        <f t="shared" si="48"/>
        <v/>
      </c>
      <c r="W302" t="str">
        <f t="shared" si="49"/>
        <v/>
      </c>
    </row>
    <row r="303" spans="9:23" x14ac:dyDescent="0.15">
      <c r="I303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3" s="17" t="str">
        <f t="shared" ca="1" si="43"/>
        <v>_x000D_						{ chinese: `瓜`, pinyin: `ɡuā` },_x000D_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3" t="s">
        <v>1617</v>
      </c>
      <c r="L303" s="15" t="s">
        <v>844</v>
      </c>
      <c r="M303" t="str">
        <f t="shared" si="44"/>
        <v/>
      </c>
      <c r="O303" t="str">
        <f t="shared" si="45"/>
        <v/>
      </c>
      <c r="Q303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3" s="17" t="str">
        <f t="shared" ca="1" si="47"/>
        <v>_x000D_						{ chinese: `容`, pinyin: `rónɡ` },_x000D_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3" t="s">
        <v>1618</v>
      </c>
      <c r="T303" s="15" t="s">
        <v>1619</v>
      </c>
      <c r="U303" t="str">
        <f t="shared" si="48"/>
        <v/>
      </c>
      <c r="W303" t="str">
        <f t="shared" si="49"/>
        <v/>
      </c>
    </row>
    <row r="304" spans="9:23" x14ac:dyDescent="0.15">
      <c r="I304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4" s="17" t="str">
        <f t="shared" ca="1" si="43"/>
        <v>_x000D_						{ chinese: `抱`, pinyin: `bào` },_x000D_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4" t="s">
        <v>1620</v>
      </c>
      <c r="L304" s="15" t="s">
        <v>778</v>
      </c>
      <c r="M304" t="str">
        <f t="shared" si="44"/>
        <v/>
      </c>
      <c r="O304" t="str">
        <f t="shared" si="45"/>
        <v/>
      </c>
      <c r="Q304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4" s="17" t="str">
        <f t="shared" ca="1" si="47"/>
        <v>_x000D_						{ chinese: `踩`, pinyin: `cǎi` },_x000D_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4" t="s">
        <v>1621</v>
      </c>
      <c r="T304" s="15" t="s">
        <v>1113</v>
      </c>
      <c r="U304" t="str">
        <f t="shared" si="48"/>
        <v/>
      </c>
      <c r="W304" t="str">
        <f t="shared" si="49"/>
        <v/>
      </c>
    </row>
    <row r="305" spans="9:23" x14ac:dyDescent="0.15">
      <c r="I305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5" s="17" t="str">
        <f t="shared" ca="1" si="43"/>
        <v>_x000D_						{ chinese: `蹦`, pinyin: `bènɡ` },_x000D_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5" t="s">
        <v>1622</v>
      </c>
      <c r="L305" s="15" t="s">
        <v>1623</v>
      </c>
      <c r="M305" t="str">
        <f t="shared" si="44"/>
        <v/>
      </c>
      <c r="O305" t="str">
        <f t="shared" si="45"/>
        <v/>
      </c>
      <c r="Q305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5" s="17" t="str">
        <f t="shared" ca="1" si="47"/>
        <v>_x000D_						{ chinese: `盛`, pinyin: `chénɡ` },_x000D_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5" t="s">
        <v>1624</v>
      </c>
      <c r="T305" s="15" t="s">
        <v>1102</v>
      </c>
      <c r="U305" t="str">
        <f t="shared" si="48"/>
        <v/>
      </c>
      <c r="W305" t="str">
        <f t="shared" si="49"/>
        <v/>
      </c>
    </row>
    <row r="306" spans="9:23" x14ac:dyDescent="0.15">
      <c r="I306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6" s="17" t="str">
        <f t="shared" ca="1" si="43"/>
        <v>_x000D_						{ chinese: `追`, pinyin: `zhuī` },_x000D_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6" t="s">
        <v>1625</v>
      </c>
      <c r="L306" s="15" t="s">
        <v>1626</v>
      </c>
      <c r="M306" t="str">
        <f t="shared" si="44"/>
        <v/>
      </c>
      <c r="O306" t="str">
        <f t="shared" si="45"/>
        <v/>
      </c>
      <c r="Q306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6" s="17" t="str">
        <f t="shared" ca="1" si="47"/>
        <v>_x000D_						{ chinese: `碗`, pinyin: `wǎn` },_x000D_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6" t="s">
        <v>1627</v>
      </c>
      <c r="T306" s="15" t="s">
        <v>950</v>
      </c>
      <c r="U306" t="str">
        <f t="shared" si="48"/>
        <v/>
      </c>
      <c r="W306" t="str">
        <f t="shared" si="49"/>
        <v/>
      </c>
    </row>
    <row r="307" spans="9:23" x14ac:dyDescent="0.15">
      <c r="I307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7" s="17" t="str">
        <f t="shared" ca="1" si="43"/>
        <v>_x000D_						{ chinese: `吵`, pinyin: `chǎo` },_x000D_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7" t="s">
        <v>1628</v>
      </c>
      <c r="L307" s="15" t="s">
        <v>1519</v>
      </c>
      <c r="M307" t="str">
        <f t="shared" si="44"/>
        <v/>
      </c>
      <c r="O307" t="str">
        <f t="shared" si="45"/>
        <v/>
      </c>
      <c r="Q307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7" s="17" t="str">
        <f t="shared" ca="1" si="47"/>
        <v>_x000D_						{ chinese: `祝福`, pinyin: `zhùfú` },_x000D_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7" t="s">
        <v>1629</v>
      </c>
      <c r="T307" s="15" t="s">
        <v>1630</v>
      </c>
      <c r="U307" t="str">
        <f t="shared" si="48"/>
        <v/>
      </c>
      <c r="W307" t="str">
        <f t="shared" si="49"/>
        <v/>
      </c>
    </row>
    <row r="308" spans="9:23" x14ac:dyDescent="0.15">
      <c r="I308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8" s="17" t="str">
        <f t="shared" ca="1" si="43"/>
        <v>_x000D_						{ chinese: `胖`, pinyin: `pànɡ` },_x000D_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8" t="s">
        <v>1631</v>
      </c>
      <c r="L308" s="15" t="s">
        <v>1632</v>
      </c>
      <c r="M308" t="str">
        <f t="shared" si="44"/>
        <v/>
      </c>
      <c r="O308" t="str">
        <f t="shared" si="45"/>
        <v/>
      </c>
      <c r="Q308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8" s="17" t="str">
        <f t="shared" ca="1" si="47"/>
        <v>_x000D_						{ chinese: `健康`, pinyin: `jiànkānɡ` },_x000D_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8" t="s">
        <v>1633</v>
      </c>
      <c r="T308" s="15" t="s">
        <v>1634</v>
      </c>
      <c r="U308" t="str">
        <f t="shared" si="48"/>
        <v/>
      </c>
      <c r="W308" t="str">
        <f t="shared" si="49"/>
        <v/>
      </c>
    </row>
    <row r="309" spans="9:23" x14ac:dyDescent="0.15">
      <c r="I309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09" s="17" t="str">
        <f t="shared" ca="1" si="43"/>
        <v>_x000D_						{ chinese: `岁`, pinyin: `suì` },_x000D_						{ chinese: `现`, pinyin: `xiàn` },_x000D_						{ chinese: `票`, pinyin: `piào` },_x000D_						{ chinese: `交`, pinyin: `jiāo` },_x000D_						{ chinese: `弓`, pinyin: `ɡōnɡ` },_x000D_						{ chinese: `甘`, pinyin: `ɡān` },</v>
      </c>
      <c r="K309" t="s">
        <v>1635</v>
      </c>
      <c r="L309" s="15" t="s">
        <v>1636</v>
      </c>
      <c r="M309" t="str">
        <f t="shared" si="44"/>
        <v/>
      </c>
      <c r="O309" t="str">
        <f t="shared" si="45"/>
        <v/>
      </c>
      <c r="Q309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09" s="17" t="str">
        <f t="shared" ca="1" si="47"/>
        <v>_x000D_						{ chinese: `寿`, pinyin: `shòu` },_x000D_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09" t="s">
        <v>1637</v>
      </c>
      <c r="T309" s="15" t="s">
        <v>1322</v>
      </c>
      <c r="U309" t="str">
        <f t="shared" si="48"/>
        <v/>
      </c>
      <c r="W309" t="str">
        <f t="shared" si="49"/>
        <v/>
      </c>
    </row>
    <row r="310" spans="9:23" x14ac:dyDescent="0.15">
      <c r="I310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0" s="17" t="str">
        <f t="shared" ca="1" si="43"/>
        <v>_x000D_						{ chinese: `现`, pinyin: `xiàn` },_x000D_						{ chinese: `票`, pinyin: `piào` },_x000D_						{ chinese: `交`, pinyin: `jiāo` },_x000D_						{ chinese: `弓`, pinyin: `ɡōnɡ` },_x000D_						{ chinese: `甘`, pinyin: `ɡān` },</v>
      </c>
      <c r="K310" t="s">
        <v>1638</v>
      </c>
      <c r="L310" s="15" t="s">
        <v>730</v>
      </c>
      <c r="M310" t="str">
        <f t="shared" si="44"/>
        <v/>
      </c>
      <c r="O310" t="str">
        <f t="shared" si="45"/>
        <v/>
      </c>
      <c r="Q310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0" s="17" t="str">
        <f t="shared" ca="1" si="47"/>
        <v>_x000D_						{ chinese: `刘`, pinyin: `liú` },_x000D_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0" t="s">
        <v>1639</v>
      </c>
      <c r="T310" s="15" t="s">
        <v>1275</v>
      </c>
      <c r="U310" t="str">
        <f t="shared" si="48"/>
        <v/>
      </c>
      <c r="W310" t="str">
        <f t="shared" si="49"/>
        <v/>
      </c>
    </row>
    <row r="311" spans="9:23" x14ac:dyDescent="0.15">
      <c r="I311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1" s="17" t="str">
        <f t="shared" ca="1" si="43"/>
        <v>_x000D_						{ chinese: `票`, pinyin: `piào` },_x000D_						{ chinese: `交`, pinyin: `jiāo` },_x000D_						{ chinese: `弓`, pinyin: `ɡōnɡ` },_x000D_						{ chinese: `甘`, pinyin: `ɡān` },</v>
      </c>
      <c r="K311" t="s">
        <v>1640</v>
      </c>
      <c r="L311" s="15" t="s">
        <v>1641</v>
      </c>
      <c r="M311" t="str">
        <f t="shared" si="44"/>
        <v/>
      </c>
      <c r="O311" t="str">
        <f t="shared" si="45"/>
        <v/>
      </c>
      <c r="Q311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1" s="17" t="str">
        <f t="shared" ca="1" si="47"/>
        <v>_x000D_						{ chinese: `兰`, pinyin: `lán` },_x000D_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1" t="s">
        <v>1642</v>
      </c>
      <c r="T311" s="15" t="s">
        <v>755</v>
      </c>
      <c r="U311" t="str">
        <f t="shared" si="48"/>
        <v/>
      </c>
      <c r="W311" t="str">
        <f t="shared" si="49"/>
        <v/>
      </c>
    </row>
    <row r="312" spans="9:23" x14ac:dyDescent="0.15">
      <c r="I312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2" s="17" t="str">
        <f t="shared" ca="1" si="43"/>
        <v>_x000D_						{ chinese: `交`, pinyin: `jiāo` },_x000D_						{ chinese: `弓`, pinyin: `ɡōnɡ` },_x000D_						{ chinese: `甘`, pinyin: `ɡān` },</v>
      </c>
      <c r="K312" t="s">
        <v>1643</v>
      </c>
      <c r="L312" s="15" t="s">
        <v>121</v>
      </c>
      <c r="M312" t="str">
        <f t="shared" si="44"/>
        <v/>
      </c>
      <c r="O312" t="str">
        <f t="shared" si="45"/>
        <v/>
      </c>
      <c r="Q312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2" s="17" t="str">
        <f t="shared" ca="1" si="47"/>
        <v>_x000D_						{ chinese: `派`, pinyin: `pài` },_x000D_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2" t="s">
        <v>1644</v>
      </c>
      <c r="T312" s="15" t="s">
        <v>1645</v>
      </c>
      <c r="U312" t="str">
        <f t="shared" si="48"/>
        <v/>
      </c>
      <c r="W312" t="str">
        <f t="shared" si="49"/>
        <v/>
      </c>
    </row>
    <row r="313" spans="9:23" x14ac:dyDescent="0.15">
      <c r="I313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3" s="17" t="str">
        <f t="shared" ca="1" si="43"/>
        <v>_x000D_						{ chinese: `弓`, pinyin: `ɡōnɡ` },_x000D_						{ chinese: `甘`, pinyin: `ɡān` },</v>
      </c>
      <c r="K313" t="s">
        <v>1646</v>
      </c>
      <c r="L313" s="15" t="s">
        <v>1045</v>
      </c>
      <c r="M313" t="str">
        <f t="shared" si="44"/>
        <v/>
      </c>
      <c r="O313" t="str">
        <f t="shared" si="45"/>
        <v/>
      </c>
      <c r="Q313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3" s="17" t="str">
        <f t="shared" ca="1" si="47"/>
        <v>_x000D_						{ chinese: `被`, pinyin: `bèi` },_x000D_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3" t="s">
        <v>1647</v>
      </c>
      <c r="T313" s="15" t="s">
        <v>281</v>
      </c>
      <c r="U313" t="str">
        <f t="shared" si="48"/>
        <v/>
      </c>
      <c r="W313" t="str">
        <f t="shared" si="49"/>
        <v/>
      </c>
    </row>
    <row r="314" spans="9:23" x14ac:dyDescent="0.15">
      <c r="I314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4" s="17" t="str">
        <f t="shared" ca="1" si="43"/>
        <v>_x000D_						{ chinese: `甘`, pinyin: `ɡān` },</v>
      </c>
      <c r="K314" t="s">
        <v>1648</v>
      </c>
      <c r="L314" s="15" t="s">
        <v>1649</v>
      </c>
      <c r="M314" t="str">
        <f t="shared" si="44"/>
        <v/>
      </c>
      <c r="O314" t="str">
        <f t="shared" si="45"/>
        <v/>
      </c>
      <c r="Q314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4" s="17" t="str">
        <f t="shared" ca="1" si="47"/>
        <v>_x000D_						{ chinese: `血`, pinyin: `xuè` },_x000D_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4" t="s">
        <v>1650</v>
      </c>
      <c r="T314" s="15" t="s">
        <v>1651</v>
      </c>
      <c r="U314" t="str">
        <f t="shared" si="48"/>
        <v/>
      </c>
      <c r="W314" t="str">
        <f t="shared" si="49"/>
        <v/>
      </c>
    </row>
    <row r="315" spans="9:23" x14ac:dyDescent="0.15">
      <c r="I315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5" s="17" t="str">
        <f t="shared" ca="1" si="43"/>
        <v/>
      </c>
      <c r="M315" t="str">
        <f t="shared" si="44"/>
        <v/>
      </c>
      <c r="O315" t="str">
        <f t="shared" si="45"/>
        <v/>
      </c>
      <c r="Q315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5" s="17" t="str">
        <f t="shared" ca="1" si="47"/>
        <v>_x000D_						{ chinese: `拉`, pinyin: `lā` },_x000D_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5" t="s">
        <v>1652</v>
      </c>
      <c r="T315" s="15" t="s">
        <v>1653</v>
      </c>
      <c r="U315" t="str">
        <f t="shared" si="48"/>
        <v/>
      </c>
      <c r="W315" t="str">
        <f t="shared" si="49"/>
        <v/>
      </c>
    </row>
    <row r="316" spans="9:23" x14ac:dyDescent="0.15">
      <c r="I316" s="16" t="str">
        <f t="shared" ca="1" si="42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6" s="17" t="str">
        <f t="shared" ca="1" si="43"/>
        <v>_x000D_				{_x000D_					names: { en: `Literacy 8`, zh_cn: `识字表8`, zh_tw: `識字錶8` },_x000D_					words: [_x000D_						{ chinese: `棉`, pinyin: `mián` },_x000D_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},_x000D_					],_x000D_				},</v>
      </c>
      <c r="K316" t="s">
        <v>1654</v>
      </c>
      <c r="L316" s="15" t="s">
        <v>1655</v>
      </c>
      <c r="M316" t="str">
        <f t="shared" si="44"/>
        <v>Literacy 8</v>
      </c>
      <c r="N316" t="s">
        <v>1656</v>
      </c>
      <c r="O316" t="str">
        <f t="shared" si="45"/>
        <v>識字錶8</v>
      </c>
      <c r="Q316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6" s="17" t="str">
        <f t="shared" ca="1" si="47"/>
        <v>_x000D_						{ chinese: `兵`, pinyin: `bīnɡ` },_x000D_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6" t="s">
        <v>1657</v>
      </c>
      <c r="T316" s="15" t="s">
        <v>1658</v>
      </c>
      <c r="U316" t="str">
        <f t="shared" si="48"/>
        <v/>
      </c>
      <c r="W316" t="str">
        <f t="shared" si="49"/>
        <v/>
      </c>
    </row>
    <row r="317" spans="9:23" x14ac:dyDescent="0.15">
      <c r="I317" s="16" t="str">
        <f t="shared" ca="1" si="42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7" s="17" t="str">
        <f t="shared" ca="1" si="43"/>
        <v>_x000D_						{ chinese: `娘`, pinyin: `niánɡ` },_x000D_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17" t="s">
        <v>1659</v>
      </c>
      <c r="L317" s="15" t="s">
        <v>1660</v>
      </c>
      <c r="M317" t="str">
        <f t="shared" si="44"/>
        <v/>
      </c>
      <c r="O317" t="str">
        <f t="shared" si="45"/>
        <v/>
      </c>
      <c r="Q317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7" s="17" t="str">
        <f t="shared" ca="1" si="47"/>
        <v>_x000D_						{ chinese: `血`, pinyin: `xiě` },_x000D_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7" t="s">
        <v>1650</v>
      </c>
      <c r="T317" s="15" t="s">
        <v>1661</v>
      </c>
      <c r="U317" t="str">
        <f t="shared" si="48"/>
        <v/>
      </c>
      <c r="W317" t="str">
        <f t="shared" si="49"/>
        <v/>
      </c>
    </row>
    <row r="318" spans="9:23" x14ac:dyDescent="0.15">
      <c r="I318" s="16" t="str">
        <f t="shared" ca="1" si="42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8" s="17" t="str">
        <f t="shared" ca="1" si="43"/>
        <v>_x000D_						{ chinese: `治`, pinyin: `zhì` },_x000D_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18" t="s">
        <v>1662</v>
      </c>
      <c r="L318" s="15" t="s">
        <v>1561</v>
      </c>
      <c r="M318" t="str">
        <f t="shared" si="44"/>
        <v/>
      </c>
      <c r="O318" t="str">
        <f t="shared" si="45"/>
        <v/>
      </c>
      <c r="Q318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8" s="17" t="str">
        <f t="shared" ca="1" si="47"/>
        <v>_x000D_						{ chinese: `挺`, pinyin: `tǐnɡ` },_x000D_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8" t="s">
        <v>1663</v>
      </c>
      <c r="T318" s="15" t="s">
        <v>1664</v>
      </c>
      <c r="U318" t="str">
        <f t="shared" si="48"/>
        <v/>
      </c>
      <c r="W318" t="str">
        <f t="shared" si="49"/>
        <v/>
      </c>
    </row>
    <row r="319" spans="9:23" x14ac:dyDescent="0.15">
      <c r="I319" s="16" t="str">
        <f t="shared" ca="1" si="42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19" s="17" t="str">
        <f t="shared" ca="1" si="43"/>
        <v>_x000D_						{ chinese: `燕`, pinyin: `yàn` },_x000D_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19" t="s">
        <v>1665</v>
      </c>
      <c r="L319" s="15" t="s">
        <v>542</v>
      </c>
      <c r="M319" t="str">
        <f t="shared" si="44"/>
        <v/>
      </c>
      <c r="O319" t="str">
        <f t="shared" si="45"/>
        <v/>
      </c>
      <c r="Q319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19" s="17" t="str">
        <f t="shared" ca="1" si="47"/>
        <v>_x000D_						{ chinese: `杀`, pinyin: `shā` },_x000D_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19" t="s">
        <v>1666</v>
      </c>
      <c r="T319" s="15" t="s">
        <v>968</v>
      </c>
      <c r="U319" t="str">
        <f t="shared" si="48"/>
        <v/>
      </c>
      <c r="W319" t="str">
        <f t="shared" si="49"/>
        <v/>
      </c>
    </row>
    <row r="320" spans="9:23" x14ac:dyDescent="0.15">
      <c r="I320" s="16" t="str">
        <f t="shared" ca="1" si="42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0" s="17" t="str">
        <f t="shared" ca="1" si="43"/>
        <v>_x000D_						{ chinese: `别`, pinyin: `bié` },_x000D_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0" t="s">
        <v>1667</v>
      </c>
      <c r="L320" s="15" t="s">
        <v>1668</v>
      </c>
      <c r="M320" t="str">
        <f t="shared" si="44"/>
        <v/>
      </c>
      <c r="O320" t="str">
        <f t="shared" si="45"/>
        <v/>
      </c>
      <c r="Q320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0" s="17" t="str">
        <f t="shared" ca="1" si="47"/>
        <v>_x000D_						{ chinese: `烈`, pinyin: `liè` },_x000D_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20" t="s">
        <v>1669</v>
      </c>
      <c r="T320" s="15" t="s">
        <v>1670</v>
      </c>
      <c r="U320" t="str">
        <f t="shared" si="48"/>
        <v/>
      </c>
      <c r="W320" t="str">
        <f t="shared" si="49"/>
        <v/>
      </c>
    </row>
    <row r="321" spans="9:23" x14ac:dyDescent="0.15">
      <c r="I321" s="16" t="str">
        <f t="shared" ca="1" si="42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1" s="17" t="str">
        <f t="shared" ca="1" si="43"/>
        <v>_x000D_						{ chinese: `干`, pinyin: `ɡàn` },_x000D_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1" t="s">
        <v>1269</v>
      </c>
      <c r="L321" s="15" t="s">
        <v>1671</v>
      </c>
      <c r="M321" t="str">
        <f t="shared" si="44"/>
        <v/>
      </c>
      <c r="O321" t="str">
        <f t="shared" si="45"/>
        <v/>
      </c>
      <c r="Q321" s="16" t="str">
        <f t="shared" ca="1" si="46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1" s="17" t="str">
        <f t="shared" ca="1" si="47"/>
        <v>_x000D_						{ chinese: `轿`, pinyin: `jiào` },_x000D_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21" t="s">
        <v>1672</v>
      </c>
      <c r="T321" s="15" t="s">
        <v>366</v>
      </c>
      <c r="U321" t="str">
        <f t="shared" si="48"/>
        <v/>
      </c>
      <c r="W321" t="str">
        <f t="shared" si="49"/>
        <v/>
      </c>
    </row>
    <row r="322" spans="9:23" x14ac:dyDescent="0.15">
      <c r="I322" s="16" t="str">
        <f t="shared" ref="I322:I385" ca="1" si="50">IF(0=LEN(M322),OFFSET(I322, 1, 0), J322 &amp; IF(0=LEN(OFFSET(I322, 1, 0)), "",OFFSET(I322, 1, 0))) &amp; ""</f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2" s="17" t="str">
        <f t="shared" ref="J322:J385" ca="1" si="51">IF(0=LEN(K322),"",IF(0=LEN(M322), "", CHAR(13) &amp; REPT(CHAR(9), 4) &amp; "{" &amp; CHAR(13) &amp; REPT(CHAR(9), 5) &amp; "names: { en: `"&amp;M322&amp;"`, zh_cn: `"&amp;N322&amp;"`, zh_tw: `"&amp;O322&amp;"` }," &amp; CHAR(13) &amp; REPT(CHAR(9), 5) &amp; "words: [") &amp; CHAR(13) &amp; REPT(CHAR(9),6)&amp;"{ chinese: `"&amp;K322&amp;"`, pinyin: `"&amp;L322&amp;"` }," &amp; IF(0=LEN(OFFSET(K322,1,0)), "", OFFSET(J322, 1, 0)) &amp; IF(0=LEN(M322),"",CHAR(13) &amp; REPT(CHAR(9), 5) &amp; "]," &amp; CHAR(13) &amp; REPT(CHAR(9), 4) &amp; "},"))</f>
        <v>_x000D_						{ chinese: `然`, pinyin: `rán` },_x000D_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2" t="s">
        <v>1673</v>
      </c>
      <c r="L322" s="15" t="s">
        <v>1674</v>
      </c>
      <c r="M322" t="str">
        <f t="shared" ref="M322:M385" si="52">SUBSTITUTE(SUBSTITUTE(N322,"识字表", "Literacy "),"写字表","Writing ")</f>
        <v/>
      </c>
      <c r="O322" t="str">
        <f t="shared" ref="O322:O385" si="53">SUBSTITUTE(SUBSTITUTE(N322,"识字表", "識字錶"),"写字表","寫字錶")</f>
        <v/>
      </c>
      <c r="Q322" s="16" t="str">
        <f t="shared" ref="Q322:Q385" ca="1" si="54">IF(0=LEN(U322),OFFSET(Q322, 1, 0), R322 &amp; IF(0=LEN(OFFSET(Q322, 1, 0)), "",OFFSET(Q322, 1, 0))) &amp; ""</f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2" s="17" t="str">
        <f t="shared" ref="R322:R385" ca="1" si="55">IF(0=LEN(S322),"",IF(0=LEN(U322), "", CHAR(13) &amp; REPT(CHAR(9), 4) &amp; "{" &amp; CHAR(13) &amp; REPT(CHAR(9), 5) &amp; "names: { en: `"&amp;U322&amp;"`, zh_cn: `"&amp;V322&amp;"`, zh_tw: `"&amp;W322&amp;"` }," &amp; CHAR(13) &amp; REPT(CHAR(9), 5) &amp; "words: [") &amp; CHAR(13) &amp; REPT(CHAR(9),6)&amp;"{ chinese: `"&amp;S322&amp;"`, pinyin: `"&amp;T322&amp;"` }," &amp; IF(0=LEN(OFFSET(S322,1,0)), "", OFFSET(R322, 1, 0)) &amp; IF(0=LEN(U322),"",CHAR(13) &amp; REPT(CHAR(9), 5) &amp; "]," &amp; CHAR(13) &amp; REPT(CHAR(9), 4) &amp; "},"))</f>
        <v>_x000D_						{ chinese: `救`, pinyin: `jiù` },_x000D_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22" t="s">
        <v>1675</v>
      </c>
      <c r="T322" s="15" t="s">
        <v>407</v>
      </c>
      <c r="U322" t="str">
        <f t="shared" ref="U322:U385" si="56">SUBSTITUTE(SUBSTITUTE(SUBSTITUTE(V322,"识字表", "Literacy "),"写字表","Writing "),"词语","Words ")</f>
        <v/>
      </c>
      <c r="W322" t="str">
        <f t="shared" ref="W322:W385" si="57">SUBSTITUTE(SUBSTITUTE(SUBSTITUTE(V322,"识字表", "識字錶"),"写字表","寫字錶"),"词语","詞語")</f>
        <v/>
      </c>
    </row>
    <row r="323" spans="9:23" x14ac:dyDescent="0.15">
      <c r="I323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3" s="17" t="str">
        <f t="shared" ca="1" si="51"/>
        <v>_x000D_						{ chinese: `奇`, pinyin: `qí` },_x000D_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3" t="s">
        <v>1676</v>
      </c>
      <c r="L323" s="15" t="s">
        <v>370</v>
      </c>
      <c r="M323" t="str">
        <f t="shared" si="52"/>
        <v/>
      </c>
      <c r="O323" t="str">
        <f t="shared" si="53"/>
        <v/>
      </c>
      <c r="Q323" s="16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3" s="17" t="str">
        <f t="shared" ca="1" si="55"/>
        <v>_x000D_						{ chinese: `摩托`, pinyin: `mótuō` },_x000D_						{ chinese: `防`, pinyin: `fánɡ` },_x000D_						{ chinese: `渔`, pinyin: `yú` },_x000D_						{ chinese: `货轮`, pinyin: `huòlún` },_x000D_						{ chinese: `科考`, pinyin: `kēkǎo` },</v>
      </c>
      <c r="S323" t="s">
        <v>1677</v>
      </c>
      <c r="T323" s="15" t="s">
        <v>1678</v>
      </c>
      <c r="U323" t="str">
        <f t="shared" si="56"/>
        <v/>
      </c>
      <c r="W323" t="str">
        <f t="shared" si="57"/>
        <v/>
      </c>
    </row>
    <row r="324" spans="9:23" x14ac:dyDescent="0.15">
      <c r="I324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4" s="17" t="str">
        <f t="shared" ca="1" si="51"/>
        <v>_x000D_						{ chinese: `颗`, pinyin: `kē` },_x000D_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4" t="s">
        <v>1679</v>
      </c>
      <c r="L324" s="15" t="s">
        <v>584</v>
      </c>
      <c r="M324" t="str">
        <f t="shared" si="52"/>
        <v/>
      </c>
      <c r="O324" t="str">
        <f t="shared" si="53"/>
        <v/>
      </c>
      <c r="Q324" s="16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4" s="17" t="str">
        <f t="shared" ca="1" si="55"/>
        <v>_x000D_						{ chinese: `防`, pinyin: `fánɡ` },_x000D_						{ chinese: `渔`, pinyin: `yú` },_x000D_						{ chinese: `货轮`, pinyin: `huòlún` },_x000D_						{ chinese: `科考`, pinyin: `kēkǎo` },</v>
      </c>
      <c r="S324" t="s">
        <v>1680</v>
      </c>
      <c r="T324" s="15" t="s">
        <v>1681</v>
      </c>
      <c r="U324" t="str">
        <f t="shared" si="56"/>
        <v/>
      </c>
      <c r="W324" t="str">
        <f t="shared" si="57"/>
        <v/>
      </c>
    </row>
    <row r="325" spans="9:23" x14ac:dyDescent="0.15">
      <c r="I325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5" s="17" t="str">
        <f t="shared" ca="1" si="51"/>
        <v>_x000D_						{ chinese: `瓢`, pinyin: `piáo` },_x000D_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5" t="s">
        <v>1682</v>
      </c>
      <c r="L325" s="15" t="s">
        <v>1683</v>
      </c>
      <c r="M325" t="str">
        <f t="shared" si="52"/>
        <v/>
      </c>
      <c r="O325" t="str">
        <f t="shared" si="53"/>
        <v/>
      </c>
      <c r="Q325" s="16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5" s="17" t="str">
        <f t="shared" ca="1" si="55"/>
        <v>_x000D_						{ chinese: `渔`, pinyin: `yú` },_x000D_						{ chinese: `货轮`, pinyin: `huòlún` },_x000D_						{ chinese: `科考`, pinyin: `kēkǎo` },</v>
      </c>
      <c r="S325" t="s">
        <v>1684</v>
      </c>
      <c r="T325" s="15" t="s">
        <v>623</v>
      </c>
      <c r="U325" t="str">
        <f t="shared" si="56"/>
        <v/>
      </c>
      <c r="W325" t="str">
        <f t="shared" si="57"/>
        <v/>
      </c>
    </row>
    <row r="326" spans="9:23" x14ac:dyDescent="0.15">
      <c r="I326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6" s="17" t="str">
        <f t="shared" ca="1" si="51"/>
        <v>_x000D_						{ chinese: `碧`, pinyin: `bì` },_x000D_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6" t="s">
        <v>1685</v>
      </c>
      <c r="L326" s="15" t="s">
        <v>918</v>
      </c>
      <c r="M326" t="str">
        <f t="shared" si="52"/>
        <v/>
      </c>
      <c r="O326" t="str">
        <f t="shared" si="53"/>
        <v/>
      </c>
      <c r="Q326" s="16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6" s="17" t="str">
        <f t="shared" ca="1" si="55"/>
        <v>_x000D_						{ chinese: `货轮`, pinyin: `huòlún` },_x000D_						{ chinese: `科考`, pinyin: `kēkǎo` },</v>
      </c>
      <c r="S326" t="s">
        <v>1686</v>
      </c>
      <c r="T326" s="15" t="s">
        <v>1687</v>
      </c>
      <c r="U326" t="str">
        <f t="shared" si="56"/>
        <v/>
      </c>
      <c r="W326" t="str">
        <f t="shared" si="57"/>
        <v/>
      </c>
    </row>
    <row r="327" spans="9:23" x14ac:dyDescent="0.15">
      <c r="I327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7" s="17" t="str">
        <f t="shared" ca="1" si="51"/>
        <v>_x000D_						{ chinese: `吐`, pinyin: `tǔ` },_x000D_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7" t="s">
        <v>1688</v>
      </c>
      <c r="L327" s="15" t="s">
        <v>346</v>
      </c>
      <c r="M327" t="str">
        <f t="shared" si="52"/>
        <v/>
      </c>
      <c r="O327" t="str">
        <f t="shared" si="53"/>
        <v/>
      </c>
      <c r="Q327" s="16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7" s="17" t="str">
        <f t="shared" ca="1" si="55"/>
        <v>_x000D_						{ chinese: `科考`, pinyin: `kēkǎo` },</v>
      </c>
      <c r="S327" t="s">
        <v>1689</v>
      </c>
      <c r="T327" s="15" t="s">
        <v>1690</v>
      </c>
      <c r="U327" t="str">
        <f t="shared" si="56"/>
        <v/>
      </c>
      <c r="W327" t="str">
        <f t="shared" si="57"/>
        <v/>
      </c>
    </row>
    <row r="328" spans="9:23" x14ac:dyDescent="0.15">
      <c r="I328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8" s="17" t="str">
        <f t="shared" ca="1" si="51"/>
        <v>_x000D_						{ chinese: `啦`, pinyin: `lā` },_x000D_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8" t="s">
        <v>1691</v>
      </c>
      <c r="L328" s="15" t="s">
        <v>1653</v>
      </c>
      <c r="M328" t="str">
        <f t="shared" si="52"/>
        <v/>
      </c>
      <c r="O328" t="str">
        <f t="shared" si="53"/>
        <v/>
      </c>
      <c r="Q328" s="16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8" s="17" t="str">
        <f t="shared" ca="1" si="55"/>
        <v/>
      </c>
      <c r="U328" t="str">
        <f t="shared" si="56"/>
        <v xml:space="preserve"> </v>
      </c>
      <c r="V328" t="s">
        <v>391</v>
      </c>
      <c r="W328" t="str">
        <f t="shared" si="57"/>
        <v xml:space="preserve"> </v>
      </c>
    </row>
    <row r="329" spans="9:23" x14ac:dyDescent="0.15">
      <c r="I329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29" s="17" t="str">
        <f t="shared" ca="1" si="51"/>
        <v>_x000D_						{ chinese: `咕咚`, pinyin: `ɡūdōnɡ` },_x000D_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29" t="s">
        <v>1692</v>
      </c>
      <c r="L329" s="15" t="s">
        <v>1693</v>
      </c>
      <c r="M329" t="str">
        <f t="shared" si="52"/>
        <v/>
      </c>
      <c r="O329" t="str">
        <f t="shared" si="53"/>
        <v/>
      </c>
      <c r="Q329" s="16" t="str">
        <f t="shared" ca="1" si="54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29" s="17" t="str">
        <f t="shared" ca="1" si="55"/>
        <v>_x000D_				{_x000D_					names: { en: `Literacy 7`, zh_cn: `识字表7`, zh_tw: `識字錶7` },_x000D_					words: [_x000D_						{ chinese: `宿`, pinyin: `sù` },_x000D_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},_x000D_					],_x000D_				},</v>
      </c>
      <c r="S329" t="s">
        <v>1694</v>
      </c>
      <c r="T329" s="15" t="s">
        <v>1695</v>
      </c>
      <c r="U329" t="str">
        <f t="shared" si="56"/>
        <v>Literacy 7</v>
      </c>
      <c r="V329" t="s">
        <v>1475</v>
      </c>
      <c r="W329" t="str">
        <f t="shared" si="57"/>
        <v>識字錶7</v>
      </c>
    </row>
    <row r="330" spans="9:23" x14ac:dyDescent="0.15">
      <c r="I330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0" s="17" t="str">
        <f t="shared" ca="1" si="51"/>
        <v>_x000D_						{ chinese: `熟`, pinyin: `shú` },_x000D_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0" t="s">
        <v>1696</v>
      </c>
      <c r="L330" s="15" t="s">
        <v>1697</v>
      </c>
      <c r="M330" t="str">
        <f t="shared" si="52"/>
        <v/>
      </c>
      <c r="O330" t="str">
        <f t="shared" si="53"/>
        <v/>
      </c>
      <c r="Q330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0" s="17" t="str">
        <f t="shared" ca="1" si="55"/>
        <v>_x000D_						{ chinese: `寺`, pinyin: `sì` },_x000D_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0" t="s">
        <v>1698</v>
      </c>
      <c r="T330" s="15" t="s">
        <v>147</v>
      </c>
      <c r="U330" t="str">
        <f t="shared" si="56"/>
        <v/>
      </c>
      <c r="W330" t="str">
        <f t="shared" si="57"/>
        <v/>
      </c>
    </row>
    <row r="331" spans="9:23" x14ac:dyDescent="0.15">
      <c r="I331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1" s="17" t="str">
        <f t="shared" ca="1" si="51"/>
        <v>_x000D_						{ chinese: `掉`, pinyin: `diào` },_x000D_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1" t="s">
        <v>1699</v>
      </c>
      <c r="L331" s="15" t="s">
        <v>1700</v>
      </c>
      <c r="M331" t="str">
        <f t="shared" si="52"/>
        <v/>
      </c>
      <c r="O331" t="str">
        <f t="shared" si="53"/>
        <v/>
      </c>
      <c r="Q331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1" s="17" t="str">
        <f t="shared" ca="1" si="55"/>
        <v>_x000D_						{ chinese: `危`, pinyin: `wēi` },_x000D_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1" t="s">
        <v>1701</v>
      </c>
      <c r="T331" s="15" t="s">
        <v>876</v>
      </c>
      <c r="U331" t="str">
        <f t="shared" si="56"/>
        <v/>
      </c>
      <c r="W331" t="str">
        <f t="shared" si="57"/>
        <v/>
      </c>
    </row>
    <row r="332" spans="9:23" x14ac:dyDescent="0.15">
      <c r="I332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2" s="17" t="str">
        <f t="shared" ca="1" si="51"/>
        <v>_x000D_						{ chinese: `吓`, pinyin: `xià` },_x000D_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2" t="s">
        <v>1702</v>
      </c>
      <c r="L332" s="15" t="s">
        <v>667</v>
      </c>
      <c r="M332" t="str">
        <f t="shared" si="52"/>
        <v/>
      </c>
      <c r="O332" t="str">
        <f t="shared" si="53"/>
        <v/>
      </c>
      <c r="Q332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2" s="17" t="str">
        <f t="shared" ca="1" si="55"/>
        <v>_x000D_						{ chinese: `辰`, pinyin: `chén` },_x000D_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2" t="s">
        <v>1703</v>
      </c>
      <c r="T332" s="15" t="s">
        <v>867</v>
      </c>
      <c r="U332" t="str">
        <f t="shared" si="56"/>
        <v/>
      </c>
      <c r="W332" t="str">
        <f t="shared" si="57"/>
        <v/>
      </c>
    </row>
    <row r="333" spans="9:23" x14ac:dyDescent="0.15">
      <c r="I333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3" s="17" t="str">
        <f t="shared" ca="1" si="51"/>
        <v>_x000D_						{ chinese: `羊`, pinyin: `yánɡ` },_x000D_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3" t="s">
        <v>1704</v>
      </c>
      <c r="L333" s="15" t="s">
        <v>215</v>
      </c>
      <c r="M333" t="str">
        <f t="shared" si="52"/>
        <v/>
      </c>
      <c r="O333" t="str">
        <f t="shared" si="53"/>
        <v/>
      </c>
      <c r="Q333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3" s="17" t="str">
        <f t="shared" ca="1" si="55"/>
        <v>_x000D_						{ chinese: `恐`, pinyin: `kǒnɡ` },_x000D_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3" t="s">
        <v>1705</v>
      </c>
      <c r="T333" s="15" t="s">
        <v>1706</v>
      </c>
      <c r="U333" t="str">
        <f t="shared" si="56"/>
        <v/>
      </c>
      <c r="W333" t="str">
        <f t="shared" si="57"/>
        <v/>
      </c>
    </row>
    <row r="334" spans="9:23" x14ac:dyDescent="0.15">
      <c r="I334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4" s="17" t="str">
        <f t="shared" ca="1" si="51"/>
        <v>_x000D_						{ chinese: `鹿`, pinyin: `lù` },_x000D_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4" t="s">
        <v>1707</v>
      </c>
      <c r="L334" s="15" t="s">
        <v>1320</v>
      </c>
      <c r="M334" t="str">
        <f t="shared" si="52"/>
        <v/>
      </c>
      <c r="O334" t="str">
        <f t="shared" si="53"/>
        <v/>
      </c>
      <c r="Q334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4" s="17" t="str">
        <f t="shared" ca="1" si="55"/>
        <v>_x000D_						{ chinese: `惊`, pinyin: `jīnɡ` },_x000D_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4" t="s">
        <v>1708</v>
      </c>
      <c r="T334" s="15" t="s">
        <v>413</v>
      </c>
      <c r="U334" t="str">
        <f t="shared" si="56"/>
        <v/>
      </c>
      <c r="W334" t="str">
        <f t="shared" si="57"/>
        <v/>
      </c>
    </row>
    <row r="335" spans="9:23" x14ac:dyDescent="0.15">
      <c r="I335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5" s="17" t="str">
        <f t="shared" ca="1" si="51"/>
        <v>_x000D_						{ chinese: `逃命`, pinyin: `táomìnɡ` },_x000D_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5" t="s">
        <v>1709</v>
      </c>
      <c r="L335" s="15" t="s">
        <v>1710</v>
      </c>
      <c r="M335" t="str">
        <f t="shared" si="52"/>
        <v/>
      </c>
      <c r="O335" t="str">
        <f t="shared" si="53"/>
        <v/>
      </c>
      <c r="Q335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5" s="17" t="str">
        <f t="shared" ca="1" si="55"/>
        <v>_x000D_						{ chinese: `似`, pinyin: `sì` },_x000D_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5" t="s">
        <v>1711</v>
      </c>
      <c r="T335" s="15" t="s">
        <v>147</v>
      </c>
      <c r="U335" t="str">
        <f t="shared" si="56"/>
        <v/>
      </c>
      <c r="W335" t="str">
        <f t="shared" si="57"/>
        <v/>
      </c>
    </row>
    <row r="336" spans="9:23" x14ac:dyDescent="0.15">
      <c r="I336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6" s="17" t="str">
        <f t="shared" ca="1" si="51"/>
        <v>_x000D_						{ chinese: `象`, pinyin: `xiànɡ` },_x000D_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6" t="s">
        <v>1712</v>
      </c>
      <c r="L336" s="15" t="s">
        <v>873</v>
      </c>
      <c r="M336" t="str">
        <f t="shared" si="52"/>
        <v/>
      </c>
      <c r="O336" t="str">
        <f t="shared" si="53"/>
        <v/>
      </c>
      <c r="Q336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6" s="17" t="str">
        <f t="shared" ca="1" si="55"/>
        <v>_x000D_						{ chinese: `庐`, pinyin: `lú` },_x000D_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6" t="s">
        <v>1713</v>
      </c>
      <c r="T336" s="15" t="s">
        <v>1066</v>
      </c>
      <c r="U336" t="str">
        <f t="shared" si="56"/>
        <v/>
      </c>
      <c r="W336" t="str">
        <f t="shared" si="57"/>
        <v/>
      </c>
    </row>
    <row r="337" spans="9:23" x14ac:dyDescent="0.15">
      <c r="I337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7" s="17" t="str">
        <f t="shared" ca="1" si="51"/>
        <v>_x000D_						{ chinese: `野`, pinyin: `yě` },_x000D_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7" t="s">
        <v>1714</v>
      </c>
      <c r="L337" s="15" t="s">
        <v>483</v>
      </c>
      <c r="M337" t="str">
        <f t="shared" si="52"/>
        <v/>
      </c>
      <c r="O337" t="str">
        <f t="shared" si="53"/>
        <v/>
      </c>
      <c r="Q337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7" s="17" t="str">
        <f t="shared" ca="1" si="55"/>
        <v>_x000D_						{ chinese: `笼`, pinyin: `lǒnɡ` },_x000D_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7" t="s">
        <v>1715</v>
      </c>
      <c r="T337" s="15" t="s">
        <v>1716</v>
      </c>
      <c r="U337" t="str">
        <f t="shared" si="56"/>
        <v/>
      </c>
      <c r="W337" t="str">
        <f t="shared" si="57"/>
        <v/>
      </c>
    </row>
    <row r="338" spans="9:23" x14ac:dyDescent="0.15">
      <c r="I338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8" s="17" t="str">
        <f t="shared" ca="1" si="51"/>
        <v>_x000D_						{ chinese: `拦`, pinyin: `lán` },_x000D_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8" t="s">
        <v>1717</v>
      </c>
      <c r="L338" s="15" t="s">
        <v>755</v>
      </c>
      <c r="M338" t="str">
        <f t="shared" si="52"/>
        <v/>
      </c>
      <c r="O338" t="str">
        <f t="shared" si="53"/>
        <v/>
      </c>
      <c r="Q338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8" s="17" t="str">
        <f t="shared" ca="1" si="55"/>
        <v>_x000D_						{ chinese: `盖`, pinyin: `ɡài` },_x000D_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8" t="s">
        <v>1718</v>
      </c>
      <c r="T338" s="15" t="s">
        <v>1719</v>
      </c>
      <c r="U338" t="str">
        <f t="shared" si="56"/>
        <v/>
      </c>
      <c r="W338" t="str">
        <f t="shared" si="57"/>
        <v/>
      </c>
    </row>
    <row r="339" spans="9:23" x14ac:dyDescent="0.15">
      <c r="I339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39" s="17" t="str">
        <f t="shared" ca="1" si="51"/>
        <v>_x000D_						{ chinese: `领`, pinyin: `lǐnɡ` },_x000D_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39" t="s">
        <v>1720</v>
      </c>
      <c r="L339" s="15" t="s">
        <v>1721</v>
      </c>
      <c r="M339" t="str">
        <f t="shared" si="52"/>
        <v/>
      </c>
      <c r="O339" t="str">
        <f t="shared" si="53"/>
        <v/>
      </c>
      <c r="Q339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39" s="17" t="str">
        <f t="shared" ca="1" si="55"/>
        <v>_x000D_						{ chinese: `苍`, pinyin: `cānɡ` },_x000D_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39" t="s">
        <v>1722</v>
      </c>
      <c r="T339" s="15" t="s">
        <v>1723</v>
      </c>
      <c r="U339" t="str">
        <f t="shared" si="56"/>
        <v/>
      </c>
      <c r="W339" t="str">
        <f t="shared" si="57"/>
        <v/>
      </c>
    </row>
    <row r="340" spans="9:23" x14ac:dyDescent="0.15">
      <c r="I340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0" s="17" t="str">
        <f t="shared" ca="1" si="51"/>
        <v>_x000D_						{ chinese: `壁`, pinyin: `bì` },_x000D_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0" t="s">
        <v>1724</v>
      </c>
      <c r="L340" s="15" t="s">
        <v>918</v>
      </c>
      <c r="M340" t="str">
        <f t="shared" si="52"/>
        <v/>
      </c>
      <c r="O340" t="str">
        <f t="shared" si="53"/>
        <v/>
      </c>
      <c r="Q340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0" s="17" t="str">
        <f t="shared" ca="1" si="55"/>
        <v>_x000D_						{ chinese: `茫`, pinyin: `mánɡ` },_x000D_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0" t="s">
        <v>1725</v>
      </c>
      <c r="T340" s="15" t="s">
        <v>516</v>
      </c>
      <c r="U340" t="str">
        <f t="shared" si="56"/>
        <v/>
      </c>
      <c r="W340" t="str">
        <f t="shared" si="57"/>
        <v/>
      </c>
    </row>
    <row r="341" spans="9:23" x14ac:dyDescent="0.15">
      <c r="I341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1" s="17" t="str">
        <f t="shared" ca="1" si="51"/>
        <v>_x000D_						{ chinese: `墙`, pinyin: `qiánɡ` },_x000D_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1" t="s">
        <v>1726</v>
      </c>
      <c r="L341" s="15" t="s">
        <v>1727</v>
      </c>
      <c r="M341" t="str">
        <f t="shared" si="52"/>
        <v/>
      </c>
      <c r="O341" t="str">
        <f t="shared" si="53"/>
        <v/>
      </c>
      <c r="Q341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1" s="17" t="str">
        <f t="shared" ca="1" si="55"/>
        <v>_x000D_						{ chinese: `雾`, pinyin: `wù` },_x000D_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1" t="s">
        <v>1728</v>
      </c>
      <c r="T341" s="15" t="s">
        <v>1551</v>
      </c>
      <c r="U341" t="str">
        <f t="shared" si="56"/>
        <v/>
      </c>
      <c r="W341" t="str">
        <f t="shared" si="57"/>
        <v/>
      </c>
    </row>
    <row r="342" spans="9:23" x14ac:dyDescent="0.15">
      <c r="I342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2" s="17" t="str">
        <f t="shared" ca="1" si="51"/>
        <v>_x000D_						{ chinese: `蚊`, pinyin: `wén` },_x000D_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2" t="s">
        <v>1729</v>
      </c>
      <c r="L342" s="15" t="s">
        <v>411</v>
      </c>
      <c r="M342" t="str">
        <f t="shared" si="52"/>
        <v/>
      </c>
      <c r="O342" t="str">
        <f t="shared" si="53"/>
        <v/>
      </c>
      <c r="Q342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2" s="17" t="str">
        <f t="shared" ca="1" si="55"/>
        <v>_x000D_						{ chinese: `淘`, pinyin: `táo` },_x000D_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2" t="s">
        <v>1730</v>
      </c>
      <c r="T342" s="15" t="s">
        <v>807</v>
      </c>
      <c r="U342" t="str">
        <f t="shared" si="56"/>
        <v/>
      </c>
      <c r="W342" t="str">
        <f t="shared" si="57"/>
        <v/>
      </c>
    </row>
    <row r="343" spans="9:23" x14ac:dyDescent="0.15">
      <c r="I343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3" s="17" t="str">
        <f t="shared" ca="1" si="51"/>
        <v>_x000D_						{ chinese: `咬`, pinyin: `yǎo` },_x000D_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3" t="s">
        <v>1731</v>
      </c>
      <c r="L343" s="15" t="s">
        <v>1732</v>
      </c>
      <c r="M343" t="str">
        <f t="shared" si="52"/>
        <v/>
      </c>
      <c r="O343" t="str">
        <f t="shared" si="53"/>
        <v/>
      </c>
      <c r="Q343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3" s="17" t="str">
        <f t="shared" ca="1" si="55"/>
        <v>_x000D_						{ chinese: `于`, pinyin: `yú` },_x000D_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3" t="s">
        <v>1733</v>
      </c>
      <c r="T343" s="15" t="s">
        <v>623</v>
      </c>
      <c r="U343" t="str">
        <f t="shared" si="56"/>
        <v/>
      </c>
      <c r="W343" t="str">
        <f t="shared" si="57"/>
        <v/>
      </c>
    </row>
    <row r="344" spans="9:23" x14ac:dyDescent="0.15">
      <c r="I344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4" s="17" t="str">
        <f t="shared" ca="1" si="51"/>
        <v>_x000D_						{ chinese: `断`, pinyin: `duàn` },_x000D_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4" t="s">
        <v>1734</v>
      </c>
      <c r="L344" s="15" t="s">
        <v>1735</v>
      </c>
      <c r="M344" t="str">
        <f t="shared" si="52"/>
        <v/>
      </c>
      <c r="O344" t="str">
        <f t="shared" si="53"/>
        <v/>
      </c>
      <c r="Q344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4" s="17" t="str">
        <f t="shared" ca="1" si="55"/>
        <v>_x000D_						{ chinese: `暗`, pinyin: `àn` },_x000D_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4" t="s">
        <v>1736</v>
      </c>
      <c r="T344" s="15" t="s">
        <v>1737</v>
      </c>
      <c r="U344" t="str">
        <f t="shared" si="56"/>
        <v/>
      </c>
      <c r="W344" t="str">
        <f t="shared" si="57"/>
        <v/>
      </c>
    </row>
    <row r="345" spans="9:23" x14ac:dyDescent="0.15">
      <c r="I345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5" s="17" t="str">
        <f t="shared" ca="1" si="51"/>
        <v>_x000D_						{ chinese: `您`, pinyin: `nín` },_x000D_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5" t="s">
        <v>1738</v>
      </c>
      <c r="L345" s="15" t="s">
        <v>1739</v>
      </c>
      <c r="M345" t="str">
        <f t="shared" si="52"/>
        <v/>
      </c>
      <c r="O345" t="str">
        <f t="shared" si="53"/>
        <v/>
      </c>
      <c r="Q345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5" s="17" t="str">
        <f t="shared" ca="1" si="55"/>
        <v>_x000D_						{ chinese: `岸`, pinyin: `àn` },_x000D_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5" t="s">
        <v>1740</v>
      </c>
      <c r="T345" s="15" t="s">
        <v>1737</v>
      </c>
      <c r="U345" t="str">
        <f t="shared" si="56"/>
        <v/>
      </c>
      <c r="W345" t="str">
        <f t="shared" si="57"/>
        <v/>
      </c>
    </row>
    <row r="346" spans="9:23" x14ac:dyDescent="0.15">
      <c r="I346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6" s="17" t="str">
        <f t="shared" ca="1" si="51"/>
        <v>_x000D_						{ chinese: `拨`, pinyin: `bō` },_x000D_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6" t="s">
        <v>1741</v>
      </c>
      <c r="L346" s="15" t="s">
        <v>1742</v>
      </c>
      <c r="M346" t="str">
        <f t="shared" si="52"/>
        <v/>
      </c>
      <c r="O346" t="str">
        <f t="shared" si="53"/>
        <v/>
      </c>
      <c r="Q346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6" s="17" t="str">
        <f t="shared" ca="1" si="55"/>
        <v>_x000D_						{ chinese: `街`, pinyin: `jiē` },_x000D_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6" t="s">
        <v>1743</v>
      </c>
      <c r="T346" s="15" t="s">
        <v>441</v>
      </c>
      <c r="U346" t="str">
        <f t="shared" si="56"/>
        <v/>
      </c>
      <c r="W346" t="str">
        <f t="shared" si="57"/>
        <v/>
      </c>
    </row>
    <row r="347" spans="9:23" x14ac:dyDescent="0.15">
      <c r="I347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7" s="17" t="str">
        <f t="shared" ca="1" si="51"/>
        <v>_x000D_						{ chinese: `甩`, pinyin: `shuǎi` },_x000D_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7" t="s">
        <v>1744</v>
      </c>
      <c r="L347" s="15" t="s">
        <v>1745</v>
      </c>
      <c r="M347" t="str">
        <f t="shared" si="52"/>
        <v/>
      </c>
      <c r="O347" t="str">
        <f t="shared" si="53"/>
        <v/>
      </c>
      <c r="Q347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7" s="17" t="str">
        <f t="shared" ca="1" si="55"/>
        <v>_x000D_						{ chinese: `梁`, pinyin: `liánɡ` },_x000D_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7" t="s">
        <v>1746</v>
      </c>
      <c r="T347" s="15" t="s">
        <v>1087</v>
      </c>
      <c r="U347" t="str">
        <f t="shared" si="56"/>
        <v/>
      </c>
      <c r="W347" t="str">
        <f t="shared" si="57"/>
        <v/>
      </c>
    </row>
    <row r="348" spans="9:23" x14ac:dyDescent="0.15">
      <c r="I348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8" s="17" t="str">
        <f t="shared" ca="1" si="51"/>
        <v>_x000D_						{ chinese: `赶`, pinyin: `ɡǎn` },_x000D_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8" t="s">
        <v>1747</v>
      </c>
      <c r="L348" s="15" t="s">
        <v>710</v>
      </c>
      <c r="M348" t="str">
        <f t="shared" si="52"/>
        <v/>
      </c>
      <c r="O348" t="str">
        <f t="shared" si="53"/>
        <v/>
      </c>
      <c r="Q348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8" s="17" t="str">
        <f t="shared" ca="1" si="55"/>
        <v>_x000D_						{ chinese: `甚至`, pinyin: `shènzhì` },_x000D_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8" t="s">
        <v>1748</v>
      </c>
      <c r="T348" s="15" t="s">
        <v>1749</v>
      </c>
      <c r="U348" t="str">
        <f t="shared" si="56"/>
        <v/>
      </c>
      <c r="W348" t="str">
        <f t="shared" si="57"/>
        <v/>
      </c>
    </row>
    <row r="349" spans="9:23" x14ac:dyDescent="0.15">
      <c r="I349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49" s="17" t="str">
        <f t="shared" ca="1" si="51"/>
        <v>_x000D_						{ chinese: `房`, pinyin: `fánɡ` },_x000D_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49" t="s">
        <v>1750</v>
      </c>
      <c r="L349" s="15" t="s">
        <v>1681</v>
      </c>
      <c r="M349" t="str">
        <f t="shared" si="52"/>
        <v/>
      </c>
      <c r="O349" t="str">
        <f t="shared" si="53"/>
        <v/>
      </c>
      <c r="Q349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49" s="17" t="str">
        <f t="shared" ca="1" si="55"/>
        <v>_x000D_						{ chinese: `切`, pinyin: `qiè` },_x000D_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49" t="s">
        <v>1751</v>
      </c>
      <c r="T349" s="15" t="s">
        <v>1752</v>
      </c>
      <c r="U349" t="str">
        <f t="shared" si="56"/>
        <v/>
      </c>
      <c r="W349" t="str">
        <f t="shared" si="57"/>
        <v/>
      </c>
    </row>
    <row r="350" spans="9:23" x14ac:dyDescent="0.15">
      <c r="I350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0" s="17" t="str">
        <f t="shared" ca="1" si="51"/>
        <v>_x000D_						{ chinese: `傻`, pinyin: `shǎ` },_x000D_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0" t="s">
        <v>1753</v>
      </c>
      <c r="L350" s="15" t="s">
        <v>1754</v>
      </c>
      <c r="M350" t="str">
        <f t="shared" si="52"/>
        <v/>
      </c>
      <c r="O350" t="str">
        <f t="shared" si="53"/>
        <v/>
      </c>
      <c r="Q350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0" s="17" t="str">
        <f t="shared" ca="1" si="55"/>
        <v>_x000D_						{ chinese: `躲`, pinyin: `duǒ` },_x000D_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0" t="s">
        <v>1755</v>
      </c>
      <c r="T350" s="15" t="s">
        <v>1374</v>
      </c>
      <c r="U350" t="str">
        <f t="shared" si="56"/>
        <v/>
      </c>
      <c r="W350" t="str">
        <f t="shared" si="57"/>
        <v/>
      </c>
    </row>
    <row r="351" spans="9:23" x14ac:dyDescent="0.15">
      <c r="I351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1" s="17" t="str">
        <f t="shared" ca="1" si="51"/>
        <v>_x000D_						{ chinese: `转`, pinyin: `zhuǎn` },_x000D_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1" t="s">
        <v>1756</v>
      </c>
      <c r="L351" s="15" t="s">
        <v>1757</v>
      </c>
      <c r="M351" t="str">
        <f t="shared" si="52"/>
        <v/>
      </c>
      <c r="O351" t="str">
        <f t="shared" si="53"/>
        <v/>
      </c>
      <c r="Q351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1" s="17" t="str">
        <f t="shared" ca="1" si="55"/>
        <v>_x000D_						{ chinese: `失`, pinyin: `shī` },_x000D_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1" t="s">
        <v>1758</v>
      </c>
      <c r="T351" s="15" t="s">
        <v>1759</v>
      </c>
      <c r="U351" t="str">
        <f t="shared" si="56"/>
        <v/>
      </c>
      <c r="W351" t="str">
        <f t="shared" si="57"/>
        <v/>
      </c>
    </row>
    <row r="352" spans="9:23" x14ac:dyDescent="0.15">
      <c r="I352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2" s="17" t="str">
        <f t="shared" ca="1" si="51"/>
        <v>_x000D_						{ chinese: `卫`, pinyin: `wèi` },_x000D_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2" t="s">
        <v>1760</v>
      </c>
      <c r="L352" s="15" t="s">
        <v>1130</v>
      </c>
      <c r="M352" t="str">
        <f t="shared" si="52"/>
        <v/>
      </c>
      <c r="O352" t="str">
        <f t="shared" si="53"/>
        <v/>
      </c>
      <c r="Q352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2" s="17" t="str">
        <f t="shared" ca="1" si="55"/>
        <v>_x000D_						{ chinese: `添`, pinyin: `tiān` },_x000D_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2" t="s">
        <v>1761</v>
      </c>
      <c r="T352" s="15" t="s">
        <v>90</v>
      </c>
      <c r="U352" t="str">
        <f t="shared" si="56"/>
        <v/>
      </c>
      <c r="W352" t="str">
        <f t="shared" si="57"/>
        <v/>
      </c>
    </row>
    <row r="353" spans="9:23" x14ac:dyDescent="0.15">
      <c r="I353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3" s="17" t="str">
        <f t="shared" ca="1" si="51"/>
        <v>_x000D_						{ chinese: `刷`, pinyin: `shuā` },_x000D_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3" t="s">
        <v>1762</v>
      </c>
      <c r="L353" s="15" t="s">
        <v>1763</v>
      </c>
      <c r="M353" t="str">
        <f t="shared" si="52"/>
        <v/>
      </c>
      <c r="O353" t="str">
        <f t="shared" si="53"/>
        <v/>
      </c>
      <c r="Q353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3" s="17" t="str">
        <f t="shared" ca="1" si="55"/>
        <v>_x000D_						{ chinese: `柴`, pinyin: `chái` },_x000D_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3" t="s">
        <v>1764</v>
      </c>
      <c r="T353" s="15" t="s">
        <v>1765</v>
      </c>
      <c r="U353" t="str">
        <f t="shared" si="56"/>
        <v/>
      </c>
      <c r="W353" t="str">
        <f t="shared" si="57"/>
        <v/>
      </c>
    </row>
    <row r="354" spans="9:23" x14ac:dyDescent="0.15">
      <c r="I354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4" s="17" t="str">
        <f t="shared" ca="1" si="51"/>
        <v>_x000D_						{ chinese: `梳`, pinyin: `shū` },_x000D_						{ chinese: `巾`, pinyin: `jīn` },_x000D_						{ chinese: `擦`, pinyin: `cā` },_x000D_						{ chinese: `皂`, pinyin: `zào` },_x000D_						{ chinese: `澡`, pinyin: `zǎo` },_x000D_						{ chinese: `盆`, pinyin: `pén` },</v>
      </c>
      <c r="K354" t="s">
        <v>1766</v>
      </c>
      <c r="L354" s="15" t="s">
        <v>1324</v>
      </c>
      <c r="M354" t="str">
        <f t="shared" si="52"/>
        <v/>
      </c>
      <c r="O354" t="str">
        <f t="shared" si="53"/>
        <v/>
      </c>
      <c r="Q354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4" s="17" t="str">
        <f t="shared" ca="1" si="55"/>
        <v>_x000D_						{ chinese: `烧`, pinyin: `shāo` },_x000D_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4" t="s">
        <v>1767</v>
      </c>
      <c r="T354" s="15" t="s">
        <v>1768</v>
      </c>
      <c r="U354" t="str">
        <f t="shared" si="56"/>
        <v/>
      </c>
      <c r="W354" t="str">
        <f t="shared" si="57"/>
        <v/>
      </c>
    </row>
    <row r="355" spans="9:23" x14ac:dyDescent="0.15">
      <c r="I355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5" s="17" t="str">
        <f t="shared" ca="1" si="51"/>
        <v>_x000D_						{ chinese: `巾`, pinyin: `jīn` },_x000D_						{ chinese: `擦`, pinyin: `cā` },_x000D_						{ chinese: `皂`, pinyin: `zào` },_x000D_						{ chinese: `澡`, pinyin: `zǎo` },_x000D_						{ chinese: `盆`, pinyin: `pén` },</v>
      </c>
      <c r="K355" t="s">
        <v>1769</v>
      </c>
      <c r="L355" s="15" t="s">
        <v>1304</v>
      </c>
      <c r="M355" t="str">
        <f t="shared" si="52"/>
        <v/>
      </c>
      <c r="O355" t="str">
        <f t="shared" si="53"/>
        <v/>
      </c>
      <c r="Q355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5" s="17" t="str">
        <f t="shared" ca="1" si="55"/>
        <v>_x000D_						{ chinese: `旺`, pinyin: `wànɡ` },_x000D_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5" t="s">
        <v>1770</v>
      </c>
      <c r="T355" s="15" t="s">
        <v>348</v>
      </c>
      <c r="U355" t="str">
        <f t="shared" si="56"/>
        <v/>
      </c>
      <c r="W355" t="str">
        <f t="shared" si="57"/>
        <v/>
      </c>
    </row>
    <row r="356" spans="9:23" x14ac:dyDescent="0.15">
      <c r="I356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6" s="17" t="str">
        <f t="shared" ca="1" si="51"/>
        <v>_x000D_						{ chinese: `擦`, pinyin: `cā` },_x000D_						{ chinese: `皂`, pinyin: `zào` },_x000D_						{ chinese: `澡`, pinyin: `zǎo` },_x000D_						{ chinese: `盆`, pinyin: `pén` },</v>
      </c>
      <c r="K356" t="s">
        <v>1771</v>
      </c>
      <c r="L356" s="15" t="s">
        <v>1772</v>
      </c>
      <c r="M356" t="str">
        <f t="shared" si="52"/>
        <v/>
      </c>
      <c r="O356" t="str">
        <f t="shared" si="53"/>
        <v/>
      </c>
      <c r="Q356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6" s="17" t="str">
        <f t="shared" ca="1" si="55"/>
        <v>_x000D_						{ chinese: `渐`, pinyin: `jiàn` },_x000D_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6" t="s">
        <v>1773</v>
      </c>
      <c r="T356" s="15" t="s">
        <v>1774</v>
      </c>
      <c r="U356" t="str">
        <f t="shared" si="56"/>
        <v/>
      </c>
      <c r="W356" t="str">
        <f t="shared" si="57"/>
        <v/>
      </c>
    </row>
    <row r="357" spans="9:23" x14ac:dyDescent="0.15">
      <c r="I357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7" s="17" t="str">
        <f t="shared" ca="1" si="51"/>
        <v>_x000D_						{ chinese: `皂`, pinyin: `zào` },_x000D_						{ chinese: `澡`, pinyin: `zǎo` },_x000D_						{ chinese: `盆`, pinyin: `pén` },</v>
      </c>
      <c r="K357" t="s">
        <v>1775</v>
      </c>
      <c r="L357" s="15" t="s">
        <v>1070</v>
      </c>
      <c r="M357" t="str">
        <f t="shared" si="52"/>
        <v/>
      </c>
      <c r="O357" t="str">
        <f t="shared" si="53"/>
        <v/>
      </c>
      <c r="Q357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7" s="17" t="str">
        <f t="shared" ca="1" si="55"/>
        <v>_x000D_						{ chinese: `哎`, pinyin: `āi` },_x000D_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7" t="s">
        <v>1776</v>
      </c>
      <c r="T357" s="15" t="s">
        <v>1454</v>
      </c>
      <c r="U357" t="str">
        <f t="shared" si="56"/>
        <v/>
      </c>
      <c r="W357" t="str">
        <f t="shared" si="57"/>
        <v/>
      </c>
    </row>
    <row r="358" spans="9:23" x14ac:dyDescent="0.15">
      <c r="I358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8" s="17" t="str">
        <f t="shared" ca="1" si="51"/>
        <v>_x000D_						{ chinese: `澡`, pinyin: `zǎo` },_x000D_						{ chinese: `盆`, pinyin: `pén` },</v>
      </c>
      <c r="K358" t="s">
        <v>1777</v>
      </c>
      <c r="L358" s="15" t="s">
        <v>846</v>
      </c>
      <c r="M358" t="str">
        <f t="shared" si="52"/>
        <v/>
      </c>
      <c r="O358" t="str">
        <f t="shared" si="53"/>
        <v/>
      </c>
      <c r="Q358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8" s="17" t="str">
        <f t="shared" ca="1" si="55"/>
        <v>_x000D_						{ chinese: `呀`, pinyin: `yā` },_x000D_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8" t="s">
        <v>1460</v>
      </c>
      <c r="T358" s="15" t="s">
        <v>790</v>
      </c>
      <c r="U358" t="str">
        <f t="shared" si="56"/>
        <v/>
      </c>
      <c r="W358" t="str">
        <f t="shared" si="57"/>
        <v/>
      </c>
    </row>
    <row r="359" spans="9:23" x14ac:dyDescent="0.15">
      <c r="I359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59" s="17" t="str">
        <f t="shared" ca="1" si="51"/>
        <v>_x000D_						{ chinese: `盆`, pinyin: `pén` },</v>
      </c>
      <c r="K359" t="s">
        <v>1778</v>
      </c>
      <c r="L359" s="15" t="s">
        <v>1779</v>
      </c>
      <c r="M359" t="str">
        <f t="shared" si="52"/>
        <v/>
      </c>
      <c r="O359" t="str">
        <f t="shared" si="53"/>
        <v/>
      </c>
      <c r="Q359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59" s="17" t="str">
        <f t="shared" ca="1" si="55"/>
        <v>_x000D_						{ chinese: `冒`, pinyin: `mào` },_x000D_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59" t="s">
        <v>1780</v>
      </c>
      <c r="T359" s="15" t="s">
        <v>344</v>
      </c>
      <c r="U359" t="str">
        <f t="shared" si="56"/>
        <v/>
      </c>
      <c r="W359" t="str">
        <f t="shared" si="57"/>
        <v/>
      </c>
    </row>
    <row r="360" spans="9:23" x14ac:dyDescent="0.15">
      <c r="I360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0" s="17" t="str">
        <f t="shared" ca="1" si="51"/>
        <v/>
      </c>
      <c r="M360" t="str">
        <f t="shared" si="52"/>
        <v/>
      </c>
      <c r="O360" t="str">
        <f t="shared" si="53"/>
        <v/>
      </c>
      <c r="Q360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0" s="17" t="str">
        <f t="shared" ca="1" si="55"/>
        <v>_x000D_						{ chinese: `呛`, pinyin: `qiànɡ` },_x000D_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0" t="s">
        <v>1781</v>
      </c>
      <c r="T360" s="15" t="s">
        <v>1782</v>
      </c>
      <c r="U360" t="str">
        <f t="shared" si="56"/>
        <v/>
      </c>
      <c r="W360" t="str">
        <f t="shared" si="57"/>
        <v/>
      </c>
    </row>
    <row r="361" spans="9:23" x14ac:dyDescent="0.15">
      <c r="I361" s="16" t="str">
        <f t="shared" ca="1" si="50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1" s="17" t="str">
        <f t="shared" ca="1" si="51"/>
        <v>_x000D_				{_x000D_					names: { en: `Writing 1`, zh_cn: `写字表1`, zh_tw: `寫字錶1` },_x000D_					words: [_x000D_						{ chinese: `春`, pinyin: `chūn` },_x000D_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},_x000D_					],_x000D_				},</v>
      </c>
      <c r="K361" t="s">
        <v>656</v>
      </c>
      <c r="L361" s="15" t="s">
        <v>657</v>
      </c>
      <c r="M361" t="str">
        <f t="shared" si="52"/>
        <v>Writing 1</v>
      </c>
      <c r="N361" t="s">
        <v>1783</v>
      </c>
      <c r="O361" t="str">
        <f t="shared" si="53"/>
        <v>寫字錶1</v>
      </c>
      <c r="Q361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1" s="17" t="str">
        <f t="shared" ca="1" si="55"/>
        <v>_x000D_						{ chinese: `烫`, pinyin: `tànɡ` },_x000D_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1" t="s">
        <v>1784</v>
      </c>
      <c r="T361" s="15" t="s">
        <v>1785</v>
      </c>
      <c r="U361" t="str">
        <f t="shared" si="56"/>
        <v/>
      </c>
      <c r="W361" t="str">
        <f t="shared" si="57"/>
        <v/>
      </c>
    </row>
    <row r="362" spans="9:23" x14ac:dyDescent="0.15">
      <c r="I362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2" s="17" t="str">
        <f t="shared" ca="1" si="51"/>
        <v>_x000D_						{ chinese: `冬`, pinyin: `dōnɡ` },_x000D_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62" t="s">
        <v>685</v>
      </c>
      <c r="L362" s="15" t="s">
        <v>629</v>
      </c>
      <c r="M362" t="str">
        <f t="shared" si="52"/>
        <v/>
      </c>
      <c r="O362" t="str">
        <f t="shared" si="53"/>
        <v/>
      </c>
      <c r="Q362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2" s="17" t="str">
        <f t="shared" ca="1" si="55"/>
        <v>_x000D_						{ chinese: `终`, pinyin: `zhōnɡ` },_x000D_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2" t="s">
        <v>1786</v>
      </c>
      <c r="T362" s="15" t="s">
        <v>914</v>
      </c>
      <c r="U362" t="str">
        <f t="shared" si="56"/>
        <v/>
      </c>
      <c r="W362" t="str">
        <f t="shared" si="57"/>
        <v/>
      </c>
    </row>
    <row r="363" spans="9:23" x14ac:dyDescent="0.15">
      <c r="I363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3" s="17" t="str">
        <f t="shared" ca="1" si="51"/>
        <v>_x000D_						{ chinese: `风雪`, pinyin: `fēnɡxuě` },_x000D_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63" t="s">
        <v>1787</v>
      </c>
      <c r="L363" s="15" t="s">
        <v>1788</v>
      </c>
      <c r="M363" t="str">
        <f t="shared" si="52"/>
        <v/>
      </c>
      <c r="O363" t="str">
        <f t="shared" si="53"/>
        <v/>
      </c>
      <c r="Q363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3" s="17" t="str">
        <f t="shared" ca="1" si="55"/>
        <v>_x000D_						{ chinese: `浑`, pinyin: `hún` },_x000D_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3" t="s">
        <v>1789</v>
      </c>
      <c r="T363" s="15" t="s">
        <v>1790</v>
      </c>
      <c r="U363" t="str">
        <f t="shared" si="56"/>
        <v/>
      </c>
      <c r="W363" t="str">
        <f t="shared" si="57"/>
        <v/>
      </c>
    </row>
    <row r="364" spans="9:23" x14ac:dyDescent="0.15">
      <c r="I364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4" s="17" t="str">
        <f t="shared" ca="1" si="51"/>
        <v>_x000D_						{ chinese: `花`, pinyin: `huā` },_x000D_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64" t="s">
        <v>276</v>
      </c>
      <c r="L364" s="15" t="s">
        <v>277</v>
      </c>
      <c r="M364" t="str">
        <f t="shared" si="52"/>
        <v/>
      </c>
      <c r="O364" t="str">
        <f t="shared" si="53"/>
        <v/>
      </c>
      <c r="Q364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4" s="17" t="str">
        <f t="shared" ca="1" si="55"/>
        <v>_x000D_						{ chinese: `淋`, pinyin: `lín` },_x000D_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4" t="s">
        <v>1791</v>
      </c>
      <c r="T364" s="15" t="s">
        <v>888</v>
      </c>
      <c r="U364" t="str">
        <f t="shared" si="56"/>
        <v/>
      </c>
      <c r="W364" t="str">
        <f t="shared" si="57"/>
        <v/>
      </c>
    </row>
    <row r="365" spans="9:23" x14ac:dyDescent="0.15">
      <c r="I365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5" s="17" t="str">
        <f t="shared" ca="1" si="51"/>
        <v>_x000D_						{ chinese: `飞`, pinyin: `fēi` },_x000D_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65" t="s">
        <v>547</v>
      </c>
      <c r="L365" s="15" t="s">
        <v>548</v>
      </c>
      <c r="M365" t="str">
        <f t="shared" si="52"/>
        <v/>
      </c>
      <c r="O365" t="str">
        <f t="shared" si="53"/>
        <v/>
      </c>
      <c r="Q365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5" s="17" t="str">
        <f t="shared" ca="1" si="55"/>
        <v>_x000D_						{ chinese: `灭`, pinyin: `miè` },_x000D_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5" t="s">
        <v>1792</v>
      </c>
      <c r="T365" s="15" t="s">
        <v>1793</v>
      </c>
      <c r="U365" t="str">
        <f t="shared" si="56"/>
        <v/>
      </c>
      <c r="W365" t="str">
        <f t="shared" si="57"/>
        <v/>
      </c>
    </row>
    <row r="366" spans="9:23" x14ac:dyDescent="0.15">
      <c r="I366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6" s="17" t="str">
        <f t="shared" ca="1" si="51"/>
        <v>_x000D_						{ chinese: `入`, pinyin: `rù` },_x000D_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66" t="s">
        <v>130</v>
      </c>
      <c r="L366" s="15" t="s">
        <v>131</v>
      </c>
      <c r="M366" t="str">
        <f t="shared" si="52"/>
        <v/>
      </c>
      <c r="O366" t="str">
        <f t="shared" si="53"/>
        <v/>
      </c>
      <c r="Q366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6" s="17" t="str">
        <f t="shared" ca="1" si="55"/>
        <v>_x000D_						{ chinese: `激`, pinyin: `jī` },_x000D_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6" t="s">
        <v>1794</v>
      </c>
      <c r="T366" s="15" t="s">
        <v>376</v>
      </c>
      <c r="U366" t="str">
        <f t="shared" si="56"/>
        <v/>
      </c>
      <c r="W366" t="str">
        <f t="shared" si="57"/>
        <v/>
      </c>
    </row>
    <row r="367" spans="9:23" x14ac:dyDescent="0.15">
      <c r="I367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7" s="17" t="str">
        <f t="shared" ca="1" si="51"/>
        <v>_x000D_						{ chinese: `姓`, pinyin: `xìnɡ` },_x000D_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67" t="s">
        <v>1795</v>
      </c>
      <c r="L367" s="15" t="s">
        <v>801</v>
      </c>
      <c r="M367" t="str">
        <f t="shared" si="52"/>
        <v/>
      </c>
      <c r="O367" t="str">
        <f t="shared" si="53"/>
        <v/>
      </c>
      <c r="Q367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7" s="17" t="str">
        <f t="shared" ca="1" si="55"/>
        <v>_x000D_						{ chinese: `瞧`, pinyin: `qiáo` },_x000D_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7" t="s">
        <v>1796</v>
      </c>
      <c r="T367" s="15" t="s">
        <v>449</v>
      </c>
      <c r="U367" t="str">
        <f t="shared" si="56"/>
        <v/>
      </c>
      <c r="W367" t="str">
        <f t="shared" si="57"/>
        <v/>
      </c>
    </row>
    <row r="368" spans="9:23" x14ac:dyDescent="0.15">
      <c r="I368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8" s="17" t="str">
        <f t="shared" ca="1" si="51"/>
        <v>_x000D_						{ chinese: `什么`, pinyin: `shénme` },_x000D_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68" t="s">
        <v>1797</v>
      </c>
      <c r="L368" s="15" t="s">
        <v>1798</v>
      </c>
      <c r="M368" t="str">
        <f t="shared" si="52"/>
        <v/>
      </c>
      <c r="O368" t="str">
        <f t="shared" si="53"/>
        <v/>
      </c>
      <c r="Q368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8" s="17" t="str">
        <f t="shared" ca="1" si="55"/>
        <v>_x000D_						{ chinese: `滩`, pinyin: `tān` },_x000D_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8" t="s">
        <v>1799</v>
      </c>
      <c r="T368" s="15" t="s">
        <v>1800</v>
      </c>
      <c r="U368" t="str">
        <f t="shared" si="56"/>
        <v/>
      </c>
      <c r="W368" t="str">
        <f t="shared" si="57"/>
        <v/>
      </c>
    </row>
    <row r="369" spans="9:23" x14ac:dyDescent="0.15">
      <c r="I369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69" s="17" t="str">
        <f t="shared" ca="1" si="51"/>
        <v>_x000D_						{ chinese: `双`, pinyin: `shuānɡ` },_x000D_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69" t="s">
        <v>879</v>
      </c>
      <c r="L369" s="15" t="s">
        <v>94</v>
      </c>
      <c r="M369" t="str">
        <f t="shared" si="52"/>
        <v/>
      </c>
      <c r="O369" t="str">
        <f t="shared" si="53"/>
        <v/>
      </c>
      <c r="Q369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69" s="17" t="str">
        <f t="shared" ca="1" si="55"/>
        <v>_x000D_						{ chinese: `椰壳`, pinyin: `yēké` },_x000D_						{ chinese: `漠`, pinyin: `mò` },_x000D_						{ chinese: `骆驼`, pinyin: `luòtuó` },_x000D_						{ chinese: `骏`, pinyin: `jùn` },_x000D_						{ chinese: `悬崖`, pinyin: `xuányá` },</v>
      </c>
      <c r="S369" t="s">
        <v>1801</v>
      </c>
      <c r="T369" s="15" t="s">
        <v>1802</v>
      </c>
      <c r="U369" t="str">
        <f t="shared" si="56"/>
        <v/>
      </c>
      <c r="W369" t="str">
        <f t="shared" si="57"/>
        <v/>
      </c>
    </row>
    <row r="370" spans="9:23" x14ac:dyDescent="0.15">
      <c r="I370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0" s="17" t="str">
        <f t="shared" ca="1" si="51"/>
        <v>_x000D_						{ chinese: `国王`, pinyin: `ɡuówánɡ` },_x000D_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0" t="s">
        <v>1803</v>
      </c>
      <c r="L370" s="15" t="s">
        <v>1804</v>
      </c>
      <c r="M370" t="str">
        <f t="shared" si="52"/>
        <v/>
      </c>
      <c r="O370" t="str">
        <f t="shared" si="53"/>
        <v/>
      </c>
      <c r="Q370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0" s="17" t="str">
        <f t="shared" ca="1" si="55"/>
        <v>_x000D_						{ chinese: `漠`, pinyin: `mò` },_x000D_						{ chinese: `骆驼`, pinyin: `luòtuó` },_x000D_						{ chinese: `骏`, pinyin: `jùn` },_x000D_						{ chinese: `悬崖`, pinyin: `xuányá` },</v>
      </c>
      <c r="S370" t="s">
        <v>1805</v>
      </c>
      <c r="T370" s="15" t="s">
        <v>1806</v>
      </c>
      <c r="U370" t="str">
        <f t="shared" si="56"/>
        <v/>
      </c>
      <c r="W370" t="str">
        <f t="shared" si="57"/>
        <v/>
      </c>
    </row>
    <row r="371" spans="9:23" x14ac:dyDescent="0.15">
      <c r="I371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1" s="17" t="str">
        <f t="shared" ca="1" si="51"/>
        <v>_x000D_						{ chinese: `方`, pinyin: `fānɡ` },_x000D_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1" t="s">
        <v>1134</v>
      </c>
      <c r="L371" s="15" t="s">
        <v>1135</v>
      </c>
      <c r="M371" t="str">
        <f t="shared" si="52"/>
        <v/>
      </c>
      <c r="O371" t="str">
        <f t="shared" si="53"/>
        <v/>
      </c>
      <c r="Q371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1" s="17" t="str">
        <f t="shared" ca="1" si="55"/>
        <v>_x000D_						{ chinese: `骆驼`, pinyin: `luòtuó` },_x000D_						{ chinese: `骏`, pinyin: `jùn` },_x000D_						{ chinese: `悬崖`, pinyin: `xuányá` },</v>
      </c>
      <c r="S371" t="s">
        <v>1807</v>
      </c>
      <c r="T371" s="15" t="s">
        <v>1808</v>
      </c>
      <c r="U371" t="str">
        <f t="shared" si="56"/>
        <v/>
      </c>
      <c r="W371" t="str">
        <f t="shared" si="57"/>
        <v/>
      </c>
    </row>
    <row r="372" spans="9:23" x14ac:dyDescent="0.15">
      <c r="I372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2" s="17" t="str">
        <f t="shared" ca="1" si="51"/>
        <v>_x000D_						{ chinese: `青`, pinyin: `qīnɡ` },_x000D_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2" t="s">
        <v>1809</v>
      </c>
      <c r="L372" s="15" t="s">
        <v>202</v>
      </c>
      <c r="M372" t="str">
        <f t="shared" si="52"/>
        <v/>
      </c>
      <c r="O372" t="str">
        <f t="shared" si="53"/>
        <v/>
      </c>
      <c r="Q372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2" s="17" t="str">
        <f t="shared" ca="1" si="55"/>
        <v>_x000D_						{ chinese: `骏`, pinyin: `jùn` },_x000D_						{ chinese: `悬崖`, pinyin: `xuányá` },</v>
      </c>
      <c r="S372" t="s">
        <v>1810</v>
      </c>
      <c r="T372" s="15" t="s">
        <v>1811</v>
      </c>
      <c r="U372" t="str">
        <f t="shared" si="56"/>
        <v/>
      </c>
      <c r="W372" t="str">
        <f t="shared" si="57"/>
        <v/>
      </c>
    </row>
    <row r="373" spans="9:23" x14ac:dyDescent="0.15">
      <c r="I373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3" s="17" t="str">
        <f t="shared" ca="1" si="51"/>
        <v>_x000D_						{ chinese: `清气`, pinyin: `qīnɡqì` },_x000D_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3" t="s">
        <v>1812</v>
      </c>
      <c r="L373" s="15" t="s">
        <v>1813</v>
      </c>
      <c r="M373" t="str">
        <f t="shared" si="52"/>
        <v/>
      </c>
      <c r="O373" t="str">
        <f t="shared" si="53"/>
        <v/>
      </c>
      <c r="Q373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3" s="17" t="str">
        <f t="shared" ca="1" si="55"/>
        <v>_x000D_						{ chinese: `悬崖`, pinyin: `xuányá` },</v>
      </c>
      <c r="S373" t="s">
        <v>1814</v>
      </c>
      <c r="T373" s="15" t="s">
        <v>1815</v>
      </c>
      <c r="U373" t="str">
        <f t="shared" si="56"/>
        <v/>
      </c>
      <c r="W373" t="str">
        <f t="shared" si="57"/>
        <v/>
      </c>
    </row>
    <row r="374" spans="9:23" x14ac:dyDescent="0.15">
      <c r="I374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4" s="17" t="str">
        <f t="shared" ca="1" si="51"/>
        <v>_x000D_						{ chinese: `晴`, pinyin: `qínɡ` },_x000D_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4" t="s">
        <v>207</v>
      </c>
      <c r="L374" s="15" t="s">
        <v>208</v>
      </c>
      <c r="M374" t="str">
        <f t="shared" si="52"/>
        <v/>
      </c>
      <c r="O374" t="str">
        <f t="shared" si="53"/>
        <v/>
      </c>
      <c r="Q374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4" s="17" t="str">
        <f t="shared" ca="1" si="55"/>
        <v/>
      </c>
      <c r="U374" t="str">
        <f t="shared" si="56"/>
        <v xml:space="preserve"> </v>
      </c>
      <c r="V374" t="s">
        <v>391</v>
      </c>
      <c r="W374" t="str">
        <f t="shared" si="57"/>
        <v xml:space="preserve"> </v>
      </c>
    </row>
    <row r="375" spans="9:23" x14ac:dyDescent="0.15">
      <c r="I375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5" s="17" t="str">
        <f t="shared" ca="1" si="51"/>
        <v>_x000D_						{ chinese: `情`, pinyin: `qínɡ` },_x000D_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5" t="s">
        <v>1816</v>
      </c>
      <c r="L375" s="15" t="s">
        <v>208</v>
      </c>
      <c r="M375" t="str">
        <f t="shared" si="52"/>
        <v/>
      </c>
      <c r="O375" t="str">
        <f t="shared" si="53"/>
        <v/>
      </c>
      <c r="Q375" s="16" t="str">
        <f t="shared" ca="1" si="54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5" s="17" t="str">
        <f t="shared" ca="1" si="55"/>
        <v>_x000D_				{_x000D_					names: { en: `Literacy 8`, zh_cn: `识字表8`, zh_tw: `識字錶8` },_x000D_					words: [_x000D_						{ chinese: `假`, pinyin: `jiǎ` },_x000D_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},_x000D_					],_x000D_				},</v>
      </c>
      <c r="S375" t="s">
        <v>1817</v>
      </c>
      <c r="T375" s="15" t="s">
        <v>1818</v>
      </c>
      <c r="U375" t="str">
        <f t="shared" si="56"/>
        <v>Literacy 8</v>
      </c>
      <c r="V375" t="s">
        <v>1656</v>
      </c>
      <c r="W375" t="str">
        <f t="shared" si="57"/>
        <v>識字錶8</v>
      </c>
    </row>
    <row r="376" spans="9:23" x14ac:dyDescent="0.15">
      <c r="I376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6" s="17" t="str">
        <f t="shared" ca="1" si="51"/>
        <v>_x000D_						{ chinese: `请`, pinyin: `qǐnɡ` },_x000D_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6" t="s">
        <v>236</v>
      </c>
      <c r="L376" s="15" t="s">
        <v>237</v>
      </c>
      <c r="M376" t="str">
        <f t="shared" si="52"/>
        <v/>
      </c>
      <c r="O376" t="str">
        <f t="shared" si="53"/>
        <v/>
      </c>
      <c r="Q376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6" s="17" t="str">
        <f t="shared" ca="1" si="55"/>
        <v>_x000D_						{ chinese: `威`, pinyin: `wēi` },_x000D_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76" t="s">
        <v>1819</v>
      </c>
      <c r="T376" s="15" t="s">
        <v>876</v>
      </c>
      <c r="U376" t="str">
        <f t="shared" si="56"/>
        <v/>
      </c>
      <c r="W376" t="str">
        <f t="shared" si="57"/>
        <v/>
      </c>
    </row>
    <row r="377" spans="9:23" x14ac:dyDescent="0.15">
      <c r="I377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7" s="17" t="str">
        <f t="shared" ca="1" si="51"/>
        <v>_x000D_						{ chinese: `生`, pinyin: `shēnɡ` },_x000D_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7" t="s">
        <v>1493</v>
      </c>
      <c r="L377" s="15" t="s">
        <v>743</v>
      </c>
      <c r="M377" t="str">
        <f t="shared" si="52"/>
        <v/>
      </c>
      <c r="O377" t="str">
        <f t="shared" si="53"/>
        <v/>
      </c>
      <c r="Q377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7" s="17" t="str">
        <f t="shared" ca="1" si="55"/>
        <v>_x000D_						{ chinese: `转`, pinyin: `zhuàn` },_x000D_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77" t="s">
        <v>1756</v>
      </c>
      <c r="T377" s="15" t="s">
        <v>1820</v>
      </c>
      <c r="U377" t="str">
        <f t="shared" si="56"/>
        <v/>
      </c>
      <c r="W377" t="str">
        <f t="shared" si="57"/>
        <v/>
      </c>
    </row>
    <row r="378" spans="9:23" x14ac:dyDescent="0.15">
      <c r="I378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8" s="17" t="str">
        <f t="shared" ca="1" si="51"/>
        <v>_x000D_						{ chinese: `字`, pinyin: `zì` },_x000D_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8" t="s">
        <v>381</v>
      </c>
      <c r="L378" s="15" t="s">
        <v>382</v>
      </c>
      <c r="M378" t="str">
        <f t="shared" si="52"/>
        <v/>
      </c>
      <c r="O378" t="str">
        <f t="shared" si="53"/>
        <v/>
      </c>
      <c r="Q378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8" s="17" t="str">
        <f t="shared" ca="1" si="55"/>
        <v>_x000D_						{ chinese: `扯`, pinyin: `chě` },_x000D_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78" t="s">
        <v>1821</v>
      </c>
      <c r="T378" s="15" t="s">
        <v>1822</v>
      </c>
      <c r="U378" t="str">
        <f t="shared" si="56"/>
        <v/>
      </c>
      <c r="W378" t="str">
        <f t="shared" si="57"/>
        <v/>
      </c>
    </row>
    <row r="379" spans="9:23" x14ac:dyDescent="0.15">
      <c r="I379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79" s="17" t="str">
        <f t="shared" ca="1" si="51"/>
        <v>_x000D_						{ chinese: `左右`, pinyin: `zuǒyòu` },_x000D_						{ chinese: `红`, pinyin: `hónɡ` },_x000D_						{ chinese: `时`, pinyin: `shí` },_x000D_						{ chinese: `动`, pinyin: `dònɡ` },_x000D_						{ chinese: `万`, pinyin: `wàn` },</v>
      </c>
      <c r="K379" t="s">
        <v>987</v>
      </c>
      <c r="L379" s="15" t="s">
        <v>988</v>
      </c>
      <c r="M379" t="str">
        <f t="shared" si="52"/>
        <v/>
      </c>
      <c r="O379" t="str">
        <f t="shared" si="53"/>
        <v/>
      </c>
      <c r="Q379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79" s="17" t="str">
        <f t="shared" ca="1" si="55"/>
        <v>_x000D_						{ chinese: `嗓`, pinyin: `sǎnɡ` },_x000D_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79" t="s">
        <v>1823</v>
      </c>
      <c r="T379" s="15" t="s">
        <v>1824</v>
      </c>
      <c r="U379" t="str">
        <f t="shared" si="56"/>
        <v/>
      </c>
      <c r="W379" t="str">
        <f t="shared" si="57"/>
        <v/>
      </c>
    </row>
    <row r="380" spans="9:23" x14ac:dyDescent="0.15">
      <c r="I380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0" s="17" t="str">
        <f t="shared" ca="1" si="51"/>
        <v>_x000D_						{ chinese: `红`, pinyin: `hónɡ` },_x000D_						{ chinese: `时`, pinyin: `shí` },_x000D_						{ chinese: `动`, pinyin: `dònɡ` },_x000D_						{ chinese: `万`, pinyin: `wàn` },</v>
      </c>
      <c r="K380" t="s">
        <v>919</v>
      </c>
      <c r="L380" s="15" t="s">
        <v>920</v>
      </c>
      <c r="M380" t="str">
        <f t="shared" si="52"/>
        <v/>
      </c>
      <c r="O380" t="str">
        <f t="shared" si="53"/>
        <v/>
      </c>
      <c r="Q380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0" s="17" t="str">
        <f t="shared" ca="1" si="55"/>
        <v>_x000D_						{ chinese: `兽`, pinyin: `shòu` },_x000D_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0" t="s">
        <v>1825</v>
      </c>
      <c r="T380" s="15" t="s">
        <v>1322</v>
      </c>
      <c r="U380" t="str">
        <f t="shared" si="56"/>
        <v/>
      </c>
      <c r="W380" t="str">
        <f t="shared" si="57"/>
        <v/>
      </c>
    </row>
    <row r="381" spans="9:23" x14ac:dyDescent="0.15">
      <c r="I381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1" s="17" t="str">
        <f t="shared" ca="1" si="51"/>
        <v>_x000D_						{ chinese: `时`, pinyin: `shí` },_x000D_						{ chinese: `动`, pinyin: `dònɡ` },_x000D_						{ chinese: `万`, pinyin: `wàn` },</v>
      </c>
      <c r="K381" t="s">
        <v>1826</v>
      </c>
      <c r="L381" s="15" t="s">
        <v>235</v>
      </c>
      <c r="M381" t="str">
        <f t="shared" si="52"/>
        <v/>
      </c>
      <c r="O381" t="str">
        <f t="shared" si="53"/>
        <v/>
      </c>
      <c r="Q381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1" s="17" t="str">
        <f t="shared" ca="1" si="55"/>
        <v>_x000D_						{ chinese: `违抗`, pinyin: `wéikànɡ` },_x000D_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1" t="s">
        <v>1827</v>
      </c>
      <c r="T381" s="15" t="s">
        <v>1828</v>
      </c>
      <c r="U381" t="str">
        <f t="shared" si="56"/>
        <v/>
      </c>
      <c r="W381" t="str">
        <f t="shared" si="57"/>
        <v/>
      </c>
    </row>
    <row r="382" spans="9:23" x14ac:dyDescent="0.15">
      <c r="I382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2" s="17" t="str">
        <f t="shared" ca="1" si="51"/>
        <v>_x000D_						{ chinese: `动`, pinyin: `dònɡ` },_x000D_						{ chinese: `万`, pinyin: `wàn` },</v>
      </c>
      <c r="K382" t="s">
        <v>290</v>
      </c>
      <c r="L382" s="15" t="s">
        <v>291</v>
      </c>
      <c r="M382" t="str">
        <f t="shared" si="52"/>
        <v/>
      </c>
      <c r="O382" t="str">
        <f t="shared" si="53"/>
        <v/>
      </c>
      <c r="Q382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2" s="17" t="str">
        <f t="shared" ca="1" si="55"/>
        <v>_x000D_						{ chinese: `爪`, pinyin: `zhuǎ` },_x000D_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2" t="s">
        <v>1829</v>
      </c>
      <c r="T382" s="15" t="s">
        <v>1830</v>
      </c>
      <c r="U382" t="str">
        <f t="shared" si="56"/>
        <v/>
      </c>
      <c r="W382" t="str">
        <f t="shared" si="57"/>
        <v/>
      </c>
    </row>
    <row r="383" spans="9:23" x14ac:dyDescent="0.15">
      <c r="I383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3" s="17" t="str">
        <f t="shared" ca="1" si="51"/>
        <v>_x000D_						{ chinese: `万`, pinyin: `wàn` },</v>
      </c>
      <c r="K383" t="s">
        <v>296</v>
      </c>
      <c r="L383" s="15" t="s">
        <v>297</v>
      </c>
      <c r="M383" t="str">
        <f t="shared" si="52"/>
        <v/>
      </c>
      <c r="O383" t="str">
        <f t="shared" si="53"/>
        <v/>
      </c>
      <c r="Q383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3" s="17" t="str">
        <f t="shared" ca="1" si="55"/>
        <v>_x000D_						{ chinese: `趟`, pinyin: `tànɡ` },_x000D_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3" t="s">
        <v>1831</v>
      </c>
      <c r="T383" s="15" t="s">
        <v>1785</v>
      </c>
      <c r="U383" t="str">
        <f t="shared" si="56"/>
        <v/>
      </c>
      <c r="W383" t="str">
        <f t="shared" si="57"/>
        <v/>
      </c>
    </row>
    <row r="384" spans="9:23" x14ac:dyDescent="0.15">
      <c r="I384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4" s="17" t="str">
        <f t="shared" ca="1" si="51"/>
        <v/>
      </c>
      <c r="M384" t="str">
        <f t="shared" si="52"/>
        <v/>
      </c>
      <c r="O384" t="str">
        <f t="shared" si="53"/>
        <v/>
      </c>
      <c r="Q384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4" s="17" t="str">
        <f t="shared" ca="1" si="55"/>
        <v>_x000D_						{ chinese: `神`, pinyin: `shén` },_x000D_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4" t="s">
        <v>1832</v>
      </c>
      <c r="T384" s="15" t="s">
        <v>1204</v>
      </c>
      <c r="U384" t="str">
        <f t="shared" si="56"/>
        <v/>
      </c>
      <c r="W384" t="str">
        <f t="shared" si="57"/>
        <v/>
      </c>
    </row>
    <row r="385" spans="9:23" x14ac:dyDescent="0.15">
      <c r="I385" s="16" t="str">
        <f t="shared" ca="1" si="50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5" s="17" t="str">
        <f t="shared" ca="1" si="51"/>
        <v>_x000D_				{_x000D_					names: { en: `Writing 2`, zh_cn: `写字表2`, zh_tw: `寫字錶2` },_x000D_					words: [_x000D_						{ chinese: `吃`, pinyin: `chī` },_x000D_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},_x000D_					],_x000D_				},</v>
      </c>
      <c r="K385" t="s">
        <v>340</v>
      </c>
      <c r="L385" s="15" t="s">
        <v>341</v>
      </c>
      <c r="M385" t="str">
        <f t="shared" si="52"/>
        <v>Writing 2</v>
      </c>
      <c r="N385" t="s">
        <v>1833</v>
      </c>
      <c r="O385" t="str">
        <f t="shared" si="53"/>
        <v>寫字錶2</v>
      </c>
      <c r="Q385" s="16" t="str">
        <f t="shared" ca="1" si="54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5" s="17" t="str">
        <f t="shared" ca="1" si="55"/>
        <v>_x000D_						{ chinese: `猪`, pinyin: `zhū` },_x000D_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5" t="s">
        <v>1834</v>
      </c>
      <c r="T385" s="15" t="s">
        <v>1330</v>
      </c>
      <c r="U385" t="str">
        <f t="shared" si="56"/>
        <v/>
      </c>
      <c r="W385" t="str">
        <f t="shared" si="57"/>
        <v/>
      </c>
    </row>
    <row r="386" spans="9:23" x14ac:dyDescent="0.15">
      <c r="I386" s="16" t="str">
        <f t="shared" ref="I386:I449" ca="1" si="58">IF(0=LEN(M386),OFFSET(I386, 1, 0), J386 &amp; IF(0=LEN(OFFSET(I386, 1, 0)), "",OFFSET(I386, 1, 0))) &amp; ""</f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6" s="17" t="str">
        <f t="shared" ref="J386:J449" ca="1" si="59">IF(0=LEN(K386),"",IF(0=LEN(M386), "", CHAR(13) &amp; REPT(CHAR(9), 4) &amp; "{" &amp; CHAR(13) &amp; REPT(CHAR(9), 5) &amp; "names: { en: `"&amp;M386&amp;"`, zh_cn: `"&amp;N386&amp;"`, zh_tw: `"&amp;O386&amp;"` }," &amp; CHAR(13) &amp; REPT(CHAR(9), 5) &amp; "words: [") &amp; CHAR(13) &amp; REPT(CHAR(9),6)&amp;"{ chinese: `"&amp;K386&amp;"`, pinyin: `"&amp;L386&amp;"` }," &amp; IF(0=LEN(OFFSET(K386,1,0)), "", OFFSET(J386, 1, 0)) &amp; IF(0=LEN(M386),"",CHAR(13) &amp; REPT(CHAR(9), 5) &amp; "]," &amp; CHAR(13) &amp; REPT(CHAR(9), 4) &amp; "},"))</f>
        <v>_x000D_						{ chinese: `叫`, pinyin: `jiào` },_x000D_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86" t="s">
        <v>365</v>
      </c>
      <c r="L386" s="15" t="s">
        <v>366</v>
      </c>
      <c r="M386" t="str">
        <f t="shared" ref="M386:M449" si="60">SUBSTITUTE(SUBSTITUTE(N386,"识字表", "Literacy "),"写字表","Writing ")</f>
        <v/>
      </c>
      <c r="O386" t="str">
        <f t="shared" ref="O386:O449" si="61">SUBSTITUTE(SUBSTITUTE(N386,"识字表", "識字錶"),"写字表","寫字錶")</f>
        <v/>
      </c>
      <c r="Q386" s="16" t="str">
        <f t="shared" ref="Q386:Q449" ca="1" si="62">IF(0=LEN(U386),OFFSET(Q386, 1, 0), R386 &amp; IF(0=LEN(OFFSET(Q386, 1, 0)), "",OFFSET(Q386, 1, 0))) &amp; ""</f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6" s="17" t="str">
        <f t="shared" ref="R386:R449" ca="1" si="63">IF(0=LEN(S386),"",IF(0=LEN(U386), "", CHAR(13) &amp; REPT(CHAR(9), 4) &amp; "{" &amp; CHAR(13) &amp; REPT(CHAR(9), 5) &amp; "names: { en: `"&amp;U386&amp;"`, zh_cn: `"&amp;V386&amp;"`, zh_tw: `"&amp;W386&amp;"` }," &amp; CHAR(13) &amp; REPT(CHAR(9), 5) &amp; "words: [") &amp; CHAR(13) &amp; REPT(CHAR(9),6)&amp;"{ chinese: `"&amp;S386&amp;"`, pinyin: `"&amp;T386&amp;"` }," &amp; IF(0=LEN(OFFSET(S386,1,0)), "", OFFSET(R386, 1, 0)) &amp; IF(0=LEN(U386),"",CHAR(13) &amp; REPT(CHAR(9), 5) &amp; "]," &amp; CHAR(13) &amp; REPT(CHAR(9), 4) &amp; "},"))</f>
        <v>_x000D_						{ chinese: `纳`, pinyin: `nà` },_x000D_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6" t="s">
        <v>1835</v>
      </c>
      <c r="T386" s="15" t="s">
        <v>1174</v>
      </c>
      <c r="U386" t="str">
        <f t="shared" ref="U386:U449" si="64">SUBSTITUTE(SUBSTITUTE(SUBSTITUTE(V386,"识字表", "Literacy "),"写字表","Writing "),"词语","Words ")</f>
        <v/>
      </c>
      <c r="W386" t="str">
        <f t="shared" ref="W386:W449" si="65">SUBSTITUTE(SUBSTITUTE(SUBSTITUTE(V386,"识字表", "識字錶"),"写字表","寫字錶"),"词语","詞語")</f>
        <v/>
      </c>
    </row>
    <row r="387" spans="9:23" x14ac:dyDescent="0.15">
      <c r="I387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7" s="17" t="str">
        <f t="shared" ca="1" si="59"/>
        <v>_x000D_						{ chinese: `主`, pinyin: `zhǔ` },_x000D_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87" t="s">
        <v>1836</v>
      </c>
      <c r="L387" s="15" t="s">
        <v>1837</v>
      </c>
      <c r="M387" t="str">
        <f t="shared" si="60"/>
        <v/>
      </c>
      <c r="O387" t="str">
        <f t="shared" si="61"/>
        <v/>
      </c>
      <c r="Q387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7" s="17" t="str">
        <f t="shared" ca="1" si="63"/>
        <v>_x000D_						{ chinese: `闷`, pinyin: `mèn` },_x000D_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7" t="s">
        <v>1412</v>
      </c>
      <c r="T387" s="15" t="s">
        <v>1413</v>
      </c>
      <c r="U387" t="str">
        <f t="shared" si="64"/>
        <v/>
      </c>
      <c r="W387" t="str">
        <f t="shared" si="65"/>
        <v/>
      </c>
    </row>
    <row r="388" spans="9:23" x14ac:dyDescent="0.15">
      <c r="I388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8" s="17" t="str">
        <f t="shared" ca="1" si="59"/>
        <v>_x000D_						{ chinese: `江`, pinyin: `jiānɡ` },_x000D_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88" t="s">
        <v>1838</v>
      </c>
      <c r="L388" s="15" t="s">
        <v>485</v>
      </c>
      <c r="M388" t="str">
        <f t="shared" si="60"/>
        <v/>
      </c>
      <c r="O388" t="str">
        <f t="shared" si="61"/>
        <v/>
      </c>
      <c r="Q388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8" s="17" t="str">
        <f t="shared" ca="1" si="63"/>
        <v>_x000D_						{ chinese: `受`, pinyin: `shòu` },_x000D_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8" t="s">
        <v>1839</v>
      </c>
      <c r="T388" s="15" t="s">
        <v>1322</v>
      </c>
      <c r="U388" t="str">
        <f t="shared" si="64"/>
        <v/>
      </c>
      <c r="W388" t="str">
        <f t="shared" si="65"/>
        <v/>
      </c>
    </row>
    <row r="389" spans="9:23" x14ac:dyDescent="0.15">
      <c r="I389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89" s="17" t="str">
        <f t="shared" ca="1" si="59"/>
        <v>_x000D_						{ chinese: `住`, pinyin: `zhù` },_x000D_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89" t="s">
        <v>1431</v>
      </c>
      <c r="L389" s="15" t="s">
        <v>694</v>
      </c>
      <c r="M389" t="str">
        <f t="shared" si="60"/>
        <v/>
      </c>
      <c r="O389" t="str">
        <f t="shared" si="61"/>
        <v/>
      </c>
      <c r="Q389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89" s="17" t="str">
        <f t="shared" ca="1" si="63"/>
        <v>_x000D_						{ chinese: `骗`, pinyin: `piàn` },_x000D_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89" t="s">
        <v>1840</v>
      </c>
      <c r="T389" s="15" t="s">
        <v>538</v>
      </c>
      <c r="U389" t="str">
        <f t="shared" si="64"/>
        <v/>
      </c>
      <c r="W389" t="str">
        <f t="shared" si="65"/>
        <v/>
      </c>
    </row>
    <row r="390" spans="9:23" x14ac:dyDescent="0.15">
      <c r="I390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0" s="17" t="str">
        <f t="shared" ca="1" si="59"/>
        <v>_x000D_						{ chinese: `没`, pinyin: `méi` },_x000D_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0" t="s">
        <v>1138</v>
      </c>
      <c r="L390" s="15" t="s">
        <v>1010</v>
      </c>
      <c r="M390" t="str">
        <f t="shared" si="60"/>
        <v/>
      </c>
      <c r="O390" t="str">
        <f t="shared" si="61"/>
        <v/>
      </c>
      <c r="Q390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0" s="17" t="str">
        <f t="shared" ca="1" si="63"/>
        <v>_x000D_						{ chinese: `借`, pinyin: `jiè ` },_x000D_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0" t="s">
        <v>1841</v>
      </c>
      <c r="T390" s="15" t="s">
        <v>1842</v>
      </c>
      <c r="U390" t="str">
        <f t="shared" si="64"/>
        <v/>
      </c>
      <c r="W390" t="str">
        <f t="shared" si="65"/>
        <v/>
      </c>
    </row>
    <row r="391" spans="9:23" x14ac:dyDescent="0.15">
      <c r="I391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1" s="17" t="str">
        <f t="shared" ca="1" si="59"/>
        <v>_x000D_						{ chinese: `以`, pinyin: `yǐ` },_x000D_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1" t="s">
        <v>1096</v>
      </c>
      <c r="L391" s="15" t="s">
        <v>1097</v>
      </c>
      <c r="M391" t="str">
        <f t="shared" si="60"/>
        <v/>
      </c>
      <c r="O391" t="str">
        <f t="shared" si="61"/>
        <v/>
      </c>
      <c r="Q391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1" s="17" t="str">
        <f t="shared" ca="1" si="63"/>
        <v>_x000D_						{ chinese: `筝`, pinyin: `zhēnɡ` },_x000D_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1" t="s">
        <v>1843</v>
      </c>
      <c r="T391" s="15" t="s">
        <v>1526</v>
      </c>
      <c r="U391" t="str">
        <f t="shared" si="64"/>
        <v/>
      </c>
      <c r="W391" t="str">
        <f t="shared" si="65"/>
        <v/>
      </c>
    </row>
    <row r="392" spans="9:23" x14ac:dyDescent="0.15">
      <c r="I392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2" s="17" t="str">
        <f t="shared" ca="1" si="59"/>
        <v>_x000D_						{ chinese: `多`, pinyin: `duō` },_x000D_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2" t="s">
        <v>1844</v>
      </c>
      <c r="L392" s="15" t="s">
        <v>1845</v>
      </c>
      <c r="M392" t="str">
        <f t="shared" si="60"/>
        <v/>
      </c>
      <c r="O392" t="str">
        <f t="shared" si="61"/>
        <v/>
      </c>
      <c r="Q392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2" s="17" t="str">
        <f t="shared" ca="1" si="63"/>
        <v>_x000D_						{ chinese: `鼠`, pinyin: `shǔ` },_x000D_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2" t="s">
        <v>1846</v>
      </c>
      <c r="T392" s="15" t="s">
        <v>1107</v>
      </c>
      <c r="U392" t="str">
        <f t="shared" si="64"/>
        <v/>
      </c>
      <c r="W392" t="str">
        <f t="shared" si="65"/>
        <v/>
      </c>
    </row>
    <row r="393" spans="9:23" x14ac:dyDescent="0.15">
      <c r="I393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3" s="17" t="str">
        <f t="shared" ca="1" si="59"/>
        <v>_x000D_						{ chinese: `会`, pinyin: `huì` },_x000D_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3" t="s">
        <v>552</v>
      </c>
      <c r="L393" s="15" t="s">
        <v>553</v>
      </c>
      <c r="M393" t="str">
        <f t="shared" si="60"/>
        <v/>
      </c>
      <c r="O393" t="str">
        <f t="shared" si="61"/>
        <v/>
      </c>
      <c r="Q393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3" s="17" t="str">
        <f t="shared" ca="1" si="63"/>
        <v>_x000D_						{ chinese: `折`, pinyin: `zhé` },_x000D_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3" t="s">
        <v>1847</v>
      </c>
      <c r="T393" s="15" t="s">
        <v>1848</v>
      </c>
      <c r="U393" t="str">
        <f t="shared" si="64"/>
        <v/>
      </c>
      <c r="W393" t="str">
        <f t="shared" si="65"/>
        <v/>
      </c>
    </row>
    <row r="394" spans="9:23" x14ac:dyDescent="0.15">
      <c r="I394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4" s="17" t="str">
        <f t="shared" ca="1" si="59"/>
        <v>_x000D_						{ chinese: `走`, pinyin: `zǒu` },_x000D_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4" t="s">
        <v>502</v>
      </c>
      <c r="L394" s="15" t="s">
        <v>503</v>
      </c>
      <c r="M394" t="str">
        <f t="shared" si="60"/>
        <v/>
      </c>
      <c r="O394" t="str">
        <f t="shared" si="61"/>
        <v/>
      </c>
      <c r="Q394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4" s="17" t="str">
        <f t="shared" ca="1" si="63"/>
        <v>_x000D_						{ chinese: `漂`, pinyin: `piāo` },_x000D_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4" t="s">
        <v>1849</v>
      </c>
      <c r="T394" s="15" t="s">
        <v>1850</v>
      </c>
      <c r="U394" t="str">
        <f t="shared" si="64"/>
        <v/>
      </c>
      <c r="W394" t="str">
        <f t="shared" si="65"/>
        <v/>
      </c>
    </row>
    <row r="395" spans="9:23" x14ac:dyDescent="0.15">
      <c r="I395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5" s="17" t="str">
        <f t="shared" ca="1" si="59"/>
        <v>_x000D_						{ chinese: `北京`, pinyin: `běijīnɡ` },_x000D_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5" t="s">
        <v>1851</v>
      </c>
      <c r="L395" s="15" t="s">
        <v>1852</v>
      </c>
      <c r="M395" t="str">
        <f t="shared" si="60"/>
        <v/>
      </c>
      <c r="O395" t="str">
        <f t="shared" si="61"/>
        <v/>
      </c>
      <c r="Q395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5" s="17" t="str">
        <f t="shared" ca="1" si="63"/>
        <v>_x000D_						{ chinese: `扎`, pinyin: `zā` },_x000D_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5" t="s">
        <v>1853</v>
      </c>
      <c r="T395" s="15" t="s">
        <v>1854</v>
      </c>
      <c r="U395" t="str">
        <f t="shared" si="64"/>
        <v/>
      </c>
      <c r="W395" t="str">
        <f t="shared" si="65"/>
        <v/>
      </c>
    </row>
    <row r="396" spans="9:23" x14ac:dyDescent="0.15">
      <c r="I396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6" s="17" t="str">
        <f t="shared" ca="1" si="59"/>
        <v>_x000D_						{ chinese: `广`, pinyin: `ɡuǎnɡ` },_x000D_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6" t="s">
        <v>423</v>
      </c>
      <c r="L396" s="15" t="s">
        <v>424</v>
      </c>
      <c r="M396" t="str">
        <f t="shared" si="60"/>
        <v/>
      </c>
      <c r="O396" t="str">
        <f t="shared" si="61"/>
        <v/>
      </c>
      <c r="Q396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6" s="17" t="str">
        <f t="shared" ca="1" si="63"/>
        <v>_x000D_						{ chinese: `抓`, pinyin: `zhuā` },_x000D_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6" t="s">
        <v>1855</v>
      </c>
      <c r="T396" s="15" t="s">
        <v>1856</v>
      </c>
      <c r="U396" t="str">
        <f t="shared" si="64"/>
        <v/>
      </c>
      <c r="W396" t="str">
        <f t="shared" si="65"/>
        <v/>
      </c>
    </row>
    <row r="397" spans="9:23" x14ac:dyDescent="0.15">
      <c r="I397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7" s="17" t="str">
        <f t="shared" ca="1" si="59"/>
        <v>_x000D_						{ chinese: `过`, pinyin: `ɡuò` },_x000D_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7" t="s">
        <v>1067</v>
      </c>
      <c r="L397" s="15" t="s">
        <v>1068</v>
      </c>
      <c r="M397" t="str">
        <f t="shared" si="60"/>
        <v/>
      </c>
      <c r="O397" t="str">
        <f t="shared" si="61"/>
        <v/>
      </c>
      <c r="Q397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7" s="17" t="str">
        <f t="shared" ca="1" si="63"/>
        <v>_x000D_						{ chinese: `幸`, pinyin: `xìnɡ` },_x000D_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7" t="s">
        <v>1857</v>
      </c>
      <c r="T397" s="15" t="s">
        <v>801</v>
      </c>
      <c r="U397" t="str">
        <f t="shared" si="64"/>
        <v/>
      </c>
      <c r="W397" t="str">
        <f t="shared" si="65"/>
        <v/>
      </c>
    </row>
    <row r="398" spans="9:23" x14ac:dyDescent="0.15">
      <c r="I398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8" s="17" t="str">
        <f t="shared" ca="1" si="59"/>
        <v>_x000D_						{ chinese: `各种`, pinyin: `ɡèzhǒnɡ` },_x000D_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8" t="s">
        <v>460</v>
      </c>
      <c r="L398" s="15" t="s">
        <v>461</v>
      </c>
      <c r="M398" t="str">
        <f t="shared" si="60"/>
        <v/>
      </c>
      <c r="O398" t="str">
        <f t="shared" si="61"/>
        <v/>
      </c>
      <c r="Q398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8" s="17" t="str">
        <f t="shared" ca="1" si="63"/>
        <v>_x000D_						{ chinese: `俩`, pinyin: `liǎ` },_x000D_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8" t="s">
        <v>1858</v>
      </c>
      <c r="T398" s="15" t="s">
        <v>1859</v>
      </c>
      <c r="U398" t="str">
        <f t="shared" si="64"/>
        <v/>
      </c>
      <c r="W398" t="str">
        <f t="shared" si="65"/>
        <v/>
      </c>
    </row>
    <row r="399" spans="9:23" x14ac:dyDescent="0.15">
      <c r="I399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399" s="17" t="str">
        <f t="shared" ca="1" si="59"/>
        <v>_x000D_						{ chinese: `样`, pinyin: `yànɡ` },_x000D_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399" t="s">
        <v>466</v>
      </c>
      <c r="L399" s="15" t="s">
        <v>467</v>
      </c>
      <c r="M399" t="str">
        <f t="shared" si="60"/>
        <v/>
      </c>
      <c r="O399" t="str">
        <f t="shared" si="61"/>
        <v/>
      </c>
      <c r="Q399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399" s="17" t="str">
        <f t="shared" ca="1" si="63"/>
        <v>_x000D_						{ chinese: `但愿`, pinyin: `dànyuàn` },_x000D_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399" t="s">
        <v>1860</v>
      </c>
      <c r="T399" s="15" t="s">
        <v>1861</v>
      </c>
      <c r="U399" t="str">
        <f t="shared" si="64"/>
        <v/>
      </c>
      <c r="W399" t="str">
        <f t="shared" si="65"/>
        <v/>
      </c>
    </row>
    <row r="400" spans="9:23" x14ac:dyDescent="0.15">
      <c r="I400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0" s="17" t="str">
        <f t="shared" ca="1" si="59"/>
        <v>_x000D_						{ chinese: `伙伴`, pinyin: `huǒbàn` },_x000D_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400" t="s">
        <v>471</v>
      </c>
      <c r="L400" s="15" t="s">
        <v>472</v>
      </c>
      <c r="M400" t="str">
        <f t="shared" si="60"/>
        <v/>
      </c>
      <c r="O400" t="str">
        <f t="shared" si="61"/>
        <v/>
      </c>
      <c r="Q400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0" s="17" t="str">
        <f t="shared" ca="1" si="63"/>
        <v>_x000D_						{ chinese: `哭`, pinyin: `kū` },_x000D_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0" t="s">
        <v>1862</v>
      </c>
      <c r="T400" s="15" t="s">
        <v>1409</v>
      </c>
      <c r="U400" t="str">
        <f t="shared" si="64"/>
        <v/>
      </c>
      <c r="W400" t="str">
        <f t="shared" si="65"/>
        <v/>
      </c>
    </row>
    <row r="401" spans="9:23" x14ac:dyDescent="0.15">
      <c r="I401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1" s="17" t="str">
        <f t="shared" ca="1" si="59"/>
        <v>_x000D_						{ chinese: `这`, pinyin: `zhè` },_x000D_						{ chinese: `太阳`, pinyin: `tàiyánɡ` },_x000D_						{ chinese: `校`, pinyin: `xiào` },_x000D_						{ chinese: `金秋`, pinyin: `jīnqiū` },_x000D_						{ chinese: `因为`, pinyin: `yīnwéi` },</v>
      </c>
      <c r="K401" t="s">
        <v>494</v>
      </c>
      <c r="L401" s="15" t="s">
        <v>495</v>
      </c>
      <c r="M401" t="str">
        <f t="shared" si="60"/>
        <v/>
      </c>
      <c r="O401" t="str">
        <f t="shared" si="61"/>
        <v/>
      </c>
      <c r="Q401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1" s="17" t="str">
        <f t="shared" ca="1" si="63"/>
        <v>_x000D_						{ chinese: `取`, pinyin: `qǔ` },_x000D_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1" t="s">
        <v>1863</v>
      </c>
      <c r="T401" s="15" t="s">
        <v>1864</v>
      </c>
      <c r="U401" t="str">
        <f t="shared" si="64"/>
        <v/>
      </c>
      <c r="W401" t="str">
        <f t="shared" si="65"/>
        <v/>
      </c>
    </row>
    <row r="402" spans="9:23" x14ac:dyDescent="0.15">
      <c r="I402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2" s="17" t="str">
        <f t="shared" ca="1" si="59"/>
        <v>_x000D_						{ chinese: `太阳`, pinyin: `tàiyánɡ` },_x000D_						{ chinese: `校`, pinyin: `xiào` },_x000D_						{ chinese: `金秋`, pinyin: `jīnqiū` },_x000D_						{ chinese: `因为`, pinyin: `yīnwéi` },</v>
      </c>
      <c r="K402" t="s">
        <v>499</v>
      </c>
      <c r="L402" s="15" t="s">
        <v>500</v>
      </c>
      <c r="M402" t="str">
        <f t="shared" si="60"/>
        <v/>
      </c>
      <c r="O402" t="str">
        <f t="shared" si="61"/>
        <v/>
      </c>
      <c r="Q402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2" s="17" t="str">
        <f t="shared" ca="1" si="63"/>
        <v>_x000D_						{ chinese: `帮助`, pinyin: `bānɡzhù` },_x000D_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2" t="s">
        <v>1865</v>
      </c>
      <c r="T402" s="15" t="s">
        <v>1866</v>
      </c>
      <c r="U402" t="str">
        <f t="shared" si="64"/>
        <v/>
      </c>
      <c r="W402" t="str">
        <f t="shared" si="65"/>
        <v/>
      </c>
    </row>
    <row r="403" spans="9:23" x14ac:dyDescent="0.15">
      <c r="I403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3" s="17" t="str">
        <f t="shared" ca="1" si="59"/>
        <v>_x000D_						{ chinese: `校`, pinyin: `xiào` },_x000D_						{ chinese: `金秋`, pinyin: `jīnqiū` },_x000D_						{ chinese: `因为`, pinyin: `yīnwéi` },</v>
      </c>
      <c r="K403" t="s">
        <v>850</v>
      </c>
      <c r="L403" s="15" t="s">
        <v>851</v>
      </c>
      <c r="M403" t="str">
        <f t="shared" si="60"/>
        <v/>
      </c>
      <c r="O403" t="str">
        <f t="shared" si="61"/>
        <v/>
      </c>
      <c r="Q403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3" s="17" t="str">
        <f t="shared" ca="1" si="63"/>
        <v>_x000D_						{ chinese: `抽`, pinyin: `chōu` },_x000D_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3" t="s">
        <v>1867</v>
      </c>
      <c r="T403" s="15" t="s">
        <v>1868</v>
      </c>
      <c r="U403" t="str">
        <f t="shared" si="64"/>
        <v/>
      </c>
      <c r="W403" t="str">
        <f t="shared" si="65"/>
        <v/>
      </c>
    </row>
    <row r="404" spans="9:23" x14ac:dyDescent="0.15">
      <c r="I404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4" s="17" t="str">
        <f t="shared" ca="1" si="59"/>
        <v>_x000D_						{ chinese: `金秋`, pinyin: `jīnqiū` },_x000D_						{ chinese: `因为`, pinyin: `yīnwéi` },</v>
      </c>
      <c r="K404" t="s">
        <v>1869</v>
      </c>
      <c r="L404" s="15" t="s">
        <v>1870</v>
      </c>
      <c r="M404" t="str">
        <f t="shared" si="60"/>
        <v/>
      </c>
      <c r="O404" t="str">
        <f t="shared" si="61"/>
        <v/>
      </c>
      <c r="Q404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4" s="17" t="str">
        <f t="shared" ca="1" si="63"/>
        <v>_x000D_						{ chinese: `续`, pinyin: `xù` },_x000D_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4" t="s">
        <v>1871</v>
      </c>
      <c r="T404" s="15" t="s">
        <v>1872</v>
      </c>
      <c r="U404" t="str">
        <f t="shared" si="64"/>
        <v/>
      </c>
      <c r="W404" t="str">
        <f t="shared" si="65"/>
        <v/>
      </c>
    </row>
    <row r="405" spans="9:23" x14ac:dyDescent="0.15">
      <c r="I405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5" s="17" t="str">
        <f t="shared" ca="1" si="59"/>
        <v>_x000D_						{ chinese: `因为`, pinyin: `yīnwéi` },</v>
      </c>
      <c r="K405" t="s">
        <v>1873</v>
      </c>
      <c r="L405" s="15" t="s">
        <v>1874</v>
      </c>
      <c r="M405" t="str">
        <f t="shared" si="60"/>
        <v/>
      </c>
      <c r="O405" t="str">
        <f t="shared" si="61"/>
        <v/>
      </c>
      <c r="Q405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5" s="17" t="str">
        <f t="shared" ca="1" si="63"/>
        <v>_x000D_						{ chinese: `使劲`, pinyin: `shǐjìn` },_x000D_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5" t="s">
        <v>1875</v>
      </c>
      <c r="T405" s="15" t="s">
        <v>1876</v>
      </c>
      <c r="U405" t="str">
        <f t="shared" si="64"/>
        <v/>
      </c>
      <c r="W405" t="str">
        <f t="shared" si="65"/>
        <v/>
      </c>
    </row>
    <row r="406" spans="9:23" x14ac:dyDescent="0.15">
      <c r="I406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6" s="17" t="str">
        <f t="shared" ca="1" si="59"/>
        <v/>
      </c>
      <c r="M406" t="str">
        <f t="shared" si="60"/>
        <v/>
      </c>
      <c r="O406" t="str">
        <f t="shared" si="61"/>
        <v/>
      </c>
      <c r="Q406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6" s="17" t="str">
        <f t="shared" ca="1" si="63"/>
        <v>_x000D_						{ chinese: `秧`, pinyin: `yānɡ` },_x000D_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6" t="s">
        <v>1877</v>
      </c>
      <c r="T406" s="15" t="s">
        <v>1184</v>
      </c>
      <c r="U406" t="str">
        <f t="shared" si="64"/>
        <v/>
      </c>
      <c r="W406" t="str">
        <f t="shared" si="65"/>
        <v/>
      </c>
    </row>
    <row r="407" spans="9:23" x14ac:dyDescent="0.15">
      <c r="I407" s="16" t="str">
        <f t="shared" ca="1" si="58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7" s="17" t="str">
        <f t="shared" ca="1" si="59"/>
        <v>_x000D_				{_x000D_					names: { en: `Writing 3`, zh_cn: `写字表3`, zh_tw: `寫字錶3` },_x000D_					words: [_x000D_						{ chinese: `他`, pinyin: `tā` },_x000D_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},_x000D_					],_x000D_				},</v>
      </c>
      <c r="K407" t="s">
        <v>122</v>
      </c>
      <c r="L407" s="15" t="s">
        <v>123</v>
      </c>
      <c r="M407" t="str">
        <f t="shared" si="60"/>
        <v>Writing 3</v>
      </c>
      <c r="N407" t="s">
        <v>1878</v>
      </c>
      <c r="O407" t="str">
        <f t="shared" si="61"/>
        <v>寫字錶3</v>
      </c>
      <c r="Q407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7" s="17" t="str">
        <f t="shared" ca="1" si="63"/>
        <v>_x000D_						{ chinese: `表示`, pinyin: `biǎoshì` },_x000D_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7" t="s">
        <v>1879</v>
      </c>
      <c r="T407" s="15" t="s">
        <v>1880</v>
      </c>
      <c r="U407" t="str">
        <f t="shared" si="64"/>
        <v/>
      </c>
      <c r="W407" t="str">
        <f t="shared" si="65"/>
        <v/>
      </c>
    </row>
    <row r="408" spans="9:23" x14ac:dyDescent="0.15">
      <c r="I408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8" s="17" t="str">
        <f t="shared" ca="1" si="59"/>
        <v>_x000D_						{ chinese: `地`, pinyin: `dì` },_x000D_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08" t="s">
        <v>98</v>
      </c>
      <c r="L408" s="15" t="s">
        <v>99</v>
      </c>
      <c r="M408" t="str">
        <f t="shared" si="60"/>
        <v/>
      </c>
      <c r="O408" t="str">
        <f t="shared" si="61"/>
        <v/>
      </c>
      <c r="Q408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8" s="17" t="str">
        <f t="shared" ca="1" si="63"/>
        <v>_x000D_						{ chinese: `摆`, pinyin: `bǎi` },_x000D_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8" t="s">
        <v>1881</v>
      </c>
      <c r="T408" s="15" t="s">
        <v>1573</v>
      </c>
      <c r="U408" t="str">
        <f t="shared" si="64"/>
        <v/>
      </c>
      <c r="W408" t="str">
        <f t="shared" si="65"/>
        <v/>
      </c>
    </row>
    <row r="409" spans="9:23" x14ac:dyDescent="0.15">
      <c r="I409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09" s="17" t="str">
        <f t="shared" ca="1" si="59"/>
        <v>_x000D_						{ chinese: `河`, pinyin: `hé` },_x000D_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09" t="s">
        <v>619</v>
      </c>
      <c r="L409" s="15" t="s">
        <v>247</v>
      </c>
      <c r="M409" t="str">
        <f t="shared" si="60"/>
        <v/>
      </c>
      <c r="O409" t="str">
        <f t="shared" si="61"/>
        <v/>
      </c>
      <c r="Q409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09" s="17" t="str">
        <f t="shared" ca="1" si="63"/>
        <v>_x000D_						{ chinese: `翻`, pinyin: `fān` },_x000D_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09" t="s">
        <v>1882</v>
      </c>
      <c r="T409" s="15" t="s">
        <v>397</v>
      </c>
      <c r="U409" t="str">
        <f t="shared" si="64"/>
        <v/>
      </c>
      <c r="W409" t="str">
        <f t="shared" si="65"/>
        <v/>
      </c>
    </row>
    <row r="410" spans="9:23" x14ac:dyDescent="0.15">
      <c r="I410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0" s="17" t="str">
        <f t="shared" ca="1" si="59"/>
        <v>_x000D_						{ chinese: `说`, pinyin: `shuō` },_x000D_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0" t="s">
        <v>650</v>
      </c>
      <c r="L410" s="15" t="s">
        <v>651</v>
      </c>
      <c r="M410" t="str">
        <f t="shared" si="60"/>
        <v/>
      </c>
      <c r="O410" t="str">
        <f t="shared" si="61"/>
        <v/>
      </c>
      <c r="Q410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0" s="17" t="str">
        <f t="shared" ca="1" si="63"/>
        <v>_x000D_						{ chinese: `仍`, pinyin: `rénɡ` },_x000D_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10" t="s">
        <v>1883</v>
      </c>
      <c r="T410" s="15" t="s">
        <v>1884</v>
      </c>
      <c r="U410" t="str">
        <f t="shared" si="64"/>
        <v/>
      </c>
      <c r="W410" t="str">
        <f t="shared" si="65"/>
        <v/>
      </c>
    </row>
    <row r="411" spans="9:23" x14ac:dyDescent="0.15">
      <c r="I411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1" s="17" t="str">
        <f t="shared" ca="1" si="59"/>
        <v>_x000D_						{ chinese: `也`, pinyin: `yě` },_x000D_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1" t="s">
        <v>482</v>
      </c>
      <c r="L411" s="15" t="s">
        <v>483</v>
      </c>
      <c r="M411" t="str">
        <f t="shared" si="60"/>
        <v/>
      </c>
      <c r="O411" t="str">
        <f t="shared" si="61"/>
        <v/>
      </c>
      <c r="Q411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1" s="17" t="str">
        <f t="shared" ca="1" si="63"/>
        <v>_x000D_						{ chinese: `栽`, pinyin: `zāi` },_x000D_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11" t="s">
        <v>1885</v>
      </c>
      <c r="T411" s="15" t="s">
        <v>245</v>
      </c>
      <c r="U411" t="str">
        <f t="shared" si="64"/>
        <v/>
      </c>
      <c r="W411" t="str">
        <f t="shared" si="65"/>
        <v/>
      </c>
    </row>
    <row r="412" spans="9:23" x14ac:dyDescent="0.15">
      <c r="I412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2" s="17" t="str">
        <f t="shared" ca="1" si="59"/>
        <v>_x000D_						{ chinese: `听`, pinyin: `tīnɡ` },_x000D_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2" t="s">
        <v>734</v>
      </c>
      <c r="L412" s="15" t="s">
        <v>735</v>
      </c>
      <c r="M412" t="str">
        <f t="shared" si="60"/>
        <v/>
      </c>
      <c r="O412" t="str">
        <f t="shared" si="61"/>
        <v/>
      </c>
      <c r="Q412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2" s="17" t="str">
        <f t="shared" ca="1" si="63"/>
        <v>_x000D_						{ chinese: `责`, pinyin: `zé` },_x000D_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12" t="s">
        <v>1886</v>
      </c>
      <c r="T412" s="15" t="s">
        <v>1568</v>
      </c>
      <c r="U412" t="str">
        <f t="shared" si="64"/>
        <v/>
      </c>
      <c r="W412" t="str">
        <f t="shared" si="65"/>
        <v/>
      </c>
    </row>
    <row r="413" spans="9:23" x14ac:dyDescent="0.15">
      <c r="I413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3" s="17" t="str">
        <f t="shared" ca="1" si="59"/>
        <v>_x000D_						{ chinese: `哥`, pinyin: `ɡē` },_x000D_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3" t="s">
        <v>1308</v>
      </c>
      <c r="L413" s="15" t="s">
        <v>925</v>
      </c>
      <c r="M413" t="str">
        <f t="shared" si="60"/>
        <v/>
      </c>
      <c r="O413" t="str">
        <f t="shared" si="61"/>
        <v/>
      </c>
      <c r="Q413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3" s="17" t="str">
        <f t="shared" ca="1" si="63"/>
        <v>_x000D_						{ chinese: `狼`, pinyin: `lánɡ` },_x000D_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13" t="s">
        <v>1887</v>
      </c>
      <c r="T413" s="15" t="s">
        <v>1888</v>
      </c>
      <c r="U413" t="str">
        <f t="shared" si="64"/>
        <v/>
      </c>
      <c r="W413" t="str">
        <f t="shared" si="65"/>
        <v/>
      </c>
    </row>
    <row r="414" spans="9:23" x14ac:dyDescent="0.15">
      <c r="I414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4" s="17" t="str">
        <f t="shared" ca="1" si="59"/>
        <v>_x000D_						{ chinese: `单`, pinyin: `dān` },_x000D_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4" t="s">
        <v>1889</v>
      </c>
      <c r="L414" s="15" t="s">
        <v>1890</v>
      </c>
      <c r="M414" t="str">
        <f t="shared" si="60"/>
        <v/>
      </c>
      <c r="O414" t="str">
        <f t="shared" si="61"/>
        <v/>
      </c>
      <c r="Q414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4" s="17" t="str">
        <f t="shared" ca="1" si="63"/>
        <v>_x000D_						{ chinese: `猩`, pinyin: `xīnɡ` },_x000D_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14" t="s">
        <v>1891</v>
      </c>
      <c r="T414" s="15" t="s">
        <v>604</v>
      </c>
      <c r="U414" t="str">
        <f t="shared" si="64"/>
        <v/>
      </c>
      <c r="W414" t="str">
        <f t="shared" si="65"/>
        <v/>
      </c>
    </row>
    <row r="415" spans="9:23" x14ac:dyDescent="0.15">
      <c r="I415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5" s="17" t="str">
        <f t="shared" ca="1" si="59"/>
        <v>_x000D_						{ chinese: `居`, pinyin: `jū` },_x000D_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5" t="s">
        <v>1892</v>
      </c>
      <c r="L415" s="15" t="s">
        <v>1893</v>
      </c>
      <c r="M415" t="str">
        <f t="shared" si="60"/>
        <v/>
      </c>
      <c r="O415" t="str">
        <f t="shared" si="61"/>
        <v/>
      </c>
      <c r="Q415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5" s="17" t="str">
        <f t="shared" ca="1" si="63"/>
        <v>_x000D_						{ chinese: `蛇`, pinyin: `shé` },_x000D_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15" t="s">
        <v>1894</v>
      </c>
      <c r="T415" s="15" t="s">
        <v>1577</v>
      </c>
      <c r="U415" t="str">
        <f t="shared" si="64"/>
        <v/>
      </c>
      <c r="W415" t="str">
        <f t="shared" si="65"/>
        <v/>
      </c>
    </row>
    <row r="416" spans="9:23" x14ac:dyDescent="0.15">
      <c r="I416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6" s="17" t="str">
        <f t="shared" ca="1" si="59"/>
        <v>_x000D_						{ chinese: `招呼`, pinyin: `zhāohu` },_x000D_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6" t="s">
        <v>691</v>
      </c>
      <c r="L416" s="15" t="s">
        <v>692</v>
      </c>
      <c r="M416" t="str">
        <f t="shared" si="60"/>
        <v/>
      </c>
      <c r="O416" t="str">
        <f t="shared" si="61"/>
        <v/>
      </c>
      <c r="Q416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6" s="17" t="str">
        <f t="shared" ca="1" si="63"/>
        <v>_x000D_						{ chinese: `鹤`, pinyin: `hè` },_x000D_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16" t="s">
        <v>1895</v>
      </c>
      <c r="T416" s="15" t="s">
        <v>1896</v>
      </c>
      <c r="U416" t="str">
        <f t="shared" si="64"/>
        <v/>
      </c>
      <c r="W416" t="str">
        <f t="shared" si="65"/>
        <v/>
      </c>
    </row>
    <row r="417" spans="9:23" x14ac:dyDescent="0.15">
      <c r="I417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7" s="17" t="str">
        <f t="shared" ca="1" si="59"/>
        <v>_x000D_						{ chinese: `快乐`, pinyin: `kuàilè` },_x000D_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7" t="s">
        <v>1897</v>
      </c>
      <c r="L417" s="15" t="s">
        <v>1898</v>
      </c>
      <c r="M417" t="str">
        <f t="shared" si="60"/>
        <v/>
      </c>
      <c r="O417" t="str">
        <f t="shared" si="61"/>
        <v/>
      </c>
      <c r="Q417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7" s="17" t="str">
        <f t="shared" ca="1" si="63"/>
        <v>_x000D_						{ chinese: `鸽`, pinyin: `ɡē` },_x000D_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17" t="s">
        <v>1899</v>
      </c>
      <c r="T417" s="15" t="s">
        <v>925</v>
      </c>
      <c r="U417" t="str">
        <f t="shared" si="64"/>
        <v/>
      </c>
      <c r="W417" t="str">
        <f t="shared" si="65"/>
        <v/>
      </c>
    </row>
    <row r="418" spans="9:23" x14ac:dyDescent="0.15">
      <c r="I418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8" s="17" t="str">
        <f t="shared" ca="1" si="59"/>
        <v>_x000D_						{ chinese: `玩`, pinyin: `wán` },_x000D_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8" t="s">
        <v>1441</v>
      </c>
      <c r="L418" s="15" t="s">
        <v>878</v>
      </c>
      <c r="M418" t="str">
        <f t="shared" si="60"/>
        <v/>
      </c>
      <c r="O418" t="str">
        <f t="shared" si="61"/>
        <v/>
      </c>
      <c r="Q418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8" s="17" t="str">
        <f t="shared" ca="1" si="63"/>
        <v>_x000D_						{ chinese: `羚`, pinyin: `línɡ` },_x000D_						{ chinese: `蚯蚓`, pinyin: `qiūyǐn` },_x000D_						{ chinese: `螃蟹`, pinyin: `pánɡxiè` },_x000D_						{ chinese: `虾`, pinyin: `xiā` },_x000D_						{ chinese: `蚕`, pinyin: `cán` },</v>
      </c>
      <c r="S418" t="s">
        <v>1900</v>
      </c>
      <c r="T418" s="15" t="s">
        <v>563</v>
      </c>
      <c r="U418" t="str">
        <f t="shared" si="64"/>
        <v/>
      </c>
      <c r="W418" t="str">
        <f t="shared" si="65"/>
        <v/>
      </c>
    </row>
    <row r="419" spans="9:23" x14ac:dyDescent="0.15">
      <c r="I419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19" s="17" t="str">
        <f t="shared" ca="1" si="59"/>
        <v>_x000D_						{ chinese: `很`, pinyin: `hěn` },_x000D_						{ chinese: `当`, pinyin: `dānɡ` },_x000D_						{ chinese: `音`, pinyin: `yīn` },_x000D_						{ chinese: `讲`, pinyin: `jiǎnɡ` },_x000D_						{ chinese: `行`, pinyin: `hánɡ` },_x000D_						{ chinese: `许`, pinyin: `xǔ` },</v>
      </c>
      <c r="K419" t="s">
        <v>1233</v>
      </c>
      <c r="L419" s="15" t="s">
        <v>1234</v>
      </c>
      <c r="M419" t="str">
        <f t="shared" si="60"/>
        <v/>
      </c>
      <c r="O419" t="str">
        <f t="shared" si="61"/>
        <v/>
      </c>
      <c r="Q419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19" s="17" t="str">
        <f t="shared" ca="1" si="63"/>
        <v>_x000D_						{ chinese: `蚯蚓`, pinyin: `qiūyǐn` },_x000D_						{ chinese: `螃蟹`, pinyin: `pánɡxiè` },_x000D_						{ chinese: `虾`, pinyin: `xiā` },_x000D_						{ chinese: `蚕`, pinyin: `cán` },</v>
      </c>
      <c r="S419" t="s">
        <v>1901</v>
      </c>
      <c r="T419" s="15" t="s">
        <v>1902</v>
      </c>
      <c r="U419" t="str">
        <f t="shared" si="64"/>
        <v/>
      </c>
      <c r="W419" t="str">
        <f t="shared" si="65"/>
        <v/>
      </c>
    </row>
    <row r="420" spans="9:23" x14ac:dyDescent="0.15">
      <c r="I420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0" s="17" t="str">
        <f t="shared" ca="1" si="59"/>
        <v>_x000D_						{ chinese: `当`, pinyin: `dānɡ` },_x000D_						{ chinese: `音`, pinyin: `yīn` },_x000D_						{ chinese: `讲`, pinyin: `jiǎnɡ` },_x000D_						{ chinese: `行`, pinyin: `hánɡ` },_x000D_						{ chinese: `许`, pinyin: `xǔ` },</v>
      </c>
      <c r="K420" t="s">
        <v>1079</v>
      </c>
      <c r="L420" s="15" t="s">
        <v>1080</v>
      </c>
      <c r="M420" t="str">
        <f t="shared" si="60"/>
        <v/>
      </c>
      <c r="O420" t="str">
        <f t="shared" si="61"/>
        <v/>
      </c>
      <c r="Q420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0" s="17" t="str">
        <f t="shared" ca="1" si="63"/>
        <v>_x000D_						{ chinese: `螃蟹`, pinyin: `pánɡxiè` },_x000D_						{ chinese: `虾`, pinyin: `xiā` },_x000D_						{ chinese: `蚕`, pinyin: `cán` },</v>
      </c>
      <c r="S420" t="s">
        <v>1903</v>
      </c>
      <c r="T420" s="15" t="s">
        <v>1904</v>
      </c>
      <c r="U420" t="str">
        <f t="shared" si="64"/>
        <v/>
      </c>
      <c r="W420" t="str">
        <f t="shared" si="65"/>
        <v/>
      </c>
    </row>
    <row r="421" spans="9:23" x14ac:dyDescent="0.15">
      <c r="I421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1" s="17" t="str">
        <f t="shared" ca="1" si="59"/>
        <v>_x000D_						{ chinese: `音`, pinyin: `yīn` },_x000D_						{ chinese: `讲`, pinyin: `jiǎnɡ` },_x000D_						{ chinese: `行`, pinyin: `hánɡ` },_x000D_						{ chinese: `许`, pinyin: `xǔ` },</v>
      </c>
      <c r="K421" t="s">
        <v>1905</v>
      </c>
      <c r="L421" s="15" t="s">
        <v>309</v>
      </c>
      <c r="M421" t="str">
        <f t="shared" si="60"/>
        <v/>
      </c>
      <c r="O421" t="str">
        <f t="shared" si="61"/>
        <v/>
      </c>
      <c r="Q421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1" s="17" t="str">
        <f t="shared" ca="1" si="63"/>
        <v>_x000D_						{ chinese: `虾`, pinyin: `xiā` },_x000D_						{ chinese: `蚕`, pinyin: `cán` },</v>
      </c>
      <c r="S421" t="s">
        <v>1906</v>
      </c>
      <c r="T421" s="15" t="s">
        <v>1907</v>
      </c>
      <c r="U421" t="str">
        <f t="shared" si="64"/>
        <v/>
      </c>
      <c r="W421" t="str">
        <f t="shared" si="65"/>
        <v/>
      </c>
    </row>
    <row r="422" spans="9:23" x14ac:dyDescent="0.15">
      <c r="I422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2" s="17" t="str">
        <f t="shared" ca="1" si="59"/>
        <v>_x000D_						{ chinese: `讲`, pinyin: `jiǎnɡ` },_x000D_						{ chinese: `行`, pinyin: `hánɡ` },_x000D_						{ chinese: `许`, pinyin: `xǔ` },</v>
      </c>
      <c r="K422" t="s">
        <v>727</v>
      </c>
      <c r="L422" s="15" t="s">
        <v>728</v>
      </c>
      <c r="M422" t="str">
        <f t="shared" si="60"/>
        <v/>
      </c>
      <c r="O422" t="str">
        <f t="shared" si="61"/>
        <v/>
      </c>
      <c r="Q422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2" s="17" t="str">
        <f t="shared" ca="1" si="63"/>
        <v>_x000D_						{ chinese: `蚕`, pinyin: `cán` },</v>
      </c>
      <c r="S422" t="s">
        <v>1908</v>
      </c>
      <c r="T422" s="15" t="s">
        <v>1909</v>
      </c>
      <c r="U422" t="str">
        <f t="shared" si="64"/>
        <v/>
      </c>
      <c r="W422" t="str">
        <f t="shared" si="65"/>
        <v/>
      </c>
    </row>
    <row r="423" spans="9:23" x14ac:dyDescent="0.15">
      <c r="I423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3" s="17" t="str">
        <f t="shared" ca="1" si="59"/>
        <v>_x000D_						{ chinese: `行`, pinyin: `hánɡ` },_x000D_						{ chinese: `许`, pinyin: `xǔ` },</v>
      </c>
      <c r="K423" t="s">
        <v>624</v>
      </c>
      <c r="L423" s="15" t="s">
        <v>625</v>
      </c>
      <c r="M423" t="str">
        <f t="shared" si="60"/>
        <v/>
      </c>
      <c r="O423" t="str">
        <f t="shared" si="61"/>
        <v/>
      </c>
      <c r="Q423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3" s="17" t="str">
        <f t="shared" ca="1" si="63"/>
        <v/>
      </c>
      <c r="U423" t="str">
        <f t="shared" si="64"/>
        <v xml:space="preserve"> </v>
      </c>
      <c r="V423" t="s">
        <v>391</v>
      </c>
      <c r="W423" t="str">
        <f t="shared" si="65"/>
        <v xml:space="preserve"> </v>
      </c>
    </row>
    <row r="424" spans="9:23" x14ac:dyDescent="0.15">
      <c r="I424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4" s="17" t="str">
        <f t="shared" ca="1" si="59"/>
        <v>_x000D_						{ chinese: `许`, pinyin: `xǔ` },</v>
      </c>
      <c r="K424" t="s">
        <v>1406</v>
      </c>
      <c r="L424" s="15" t="s">
        <v>1407</v>
      </c>
      <c r="M424" t="str">
        <f t="shared" si="60"/>
        <v/>
      </c>
      <c r="O424" t="str">
        <f t="shared" si="61"/>
        <v/>
      </c>
      <c r="Q424" s="16" t="str">
        <f t="shared" ca="1" si="62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4" s="17" t="str">
        <f t="shared" ca="1" si="63"/>
        <v>_x000D_				{_x000D_					names: { en: `Writing 1`, zh_cn: `写字表1`, zh_tw: `寫字錶1` },_x000D_					words: [_x000D_						{ chinese: `两`, pinyin: `liǎnɡ` },_x000D_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},_x000D_					],_x000D_				},</v>
      </c>
      <c r="S424" t="s">
        <v>1910</v>
      </c>
      <c r="T424" s="15" t="s">
        <v>1911</v>
      </c>
      <c r="U424" t="str">
        <f t="shared" si="64"/>
        <v>Writing 1</v>
      </c>
      <c r="V424" t="s">
        <v>1783</v>
      </c>
      <c r="W424" t="str">
        <f t="shared" si="65"/>
        <v>寫字錶1</v>
      </c>
    </row>
    <row r="425" spans="9:23" x14ac:dyDescent="0.15">
      <c r="I425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5" s="17" t="str">
        <f t="shared" ca="1" si="59"/>
        <v/>
      </c>
      <c r="M425" t="str">
        <f t="shared" si="60"/>
        <v/>
      </c>
      <c r="O425" t="str">
        <f t="shared" si="61"/>
        <v/>
      </c>
      <c r="Q425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5" s="17" t="str">
        <f t="shared" ca="1" si="63"/>
        <v>_x000D_						{ chinese: `哪`, pinyin: `nǎ` },_x000D_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25" t="s">
        <v>1365</v>
      </c>
      <c r="T425" s="15" t="s">
        <v>1490</v>
      </c>
      <c r="U425" t="str">
        <f t="shared" si="64"/>
        <v/>
      </c>
      <c r="W425" t="str">
        <f t="shared" si="65"/>
        <v/>
      </c>
    </row>
    <row r="426" spans="9:23" x14ac:dyDescent="0.15">
      <c r="I426" s="16" t="str">
        <f t="shared" ca="1" si="58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6" s="17" t="str">
        <f t="shared" ca="1" si="59"/>
        <v>_x000D_				{_x000D_					names: { en: `Writing 4`, zh_cn: `写字表4`, zh_tw: `寫字錶4` },_x000D_					words: [_x000D_						{ chinese: `思`, pinyin: `sī` },_x000D_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},_x000D_					],_x000D_				},</v>
      </c>
      <c r="K426" t="s">
        <v>781</v>
      </c>
      <c r="L426" s="15" t="s">
        <v>782</v>
      </c>
      <c r="M426" t="str">
        <f t="shared" si="60"/>
        <v>Writing 4</v>
      </c>
      <c r="N426" t="s">
        <v>1912</v>
      </c>
      <c r="O426" t="str">
        <f t="shared" si="61"/>
        <v>寫字錶4</v>
      </c>
      <c r="Q426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6" s="17" t="str">
        <f t="shared" ca="1" si="63"/>
        <v>_x000D_						{ chinese: `宽`, pinyin: `kuān` },_x000D_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26" t="s">
        <v>144</v>
      </c>
      <c r="T426" s="15" t="s">
        <v>145</v>
      </c>
      <c r="U426" t="str">
        <f t="shared" si="64"/>
        <v/>
      </c>
      <c r="W426" t="str">
        <f t="shared" si="65"/>
        <v/>
      </c>
    </row>
    <row r="427" spans="9:23" x14ac:dyDescent="0.15">
      <c r="I427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7" s="17" t="str">
        <f t="shared" ca="1" si="59"/>
        <v>_x000D_						{ chinese: `床`, pinyin: `chuánɡ` },_x000D_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27" t="s">
        <v>786</v>
      </c>
      <c r="L427" s="15" t="s">
        <v>787</v>
      </c>
      <c r="M427" t="str">
        <f t="shared" si="60"/>
        <v/>
      </c>
      <c r="O427" t="str">
        <f t="shared" si="61"/>
        <v/>
      </c>
      <c r="Q427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7" s="17" t="str">
        <f t="shared" ca="1" si="63"/>
        <v>_x000D_						{ chinese: `顶`, pinyin: `dǐnɡ` },_x000D_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27" t="s">
        <v>156</v>
      </c>
      <c r="T427" s="15" t="s">
        <v>157</v>
      </c>
      <c r="U427" t="str">
        <f t="shared" si="64"/>
        <v/>
      </c>
      <c r="W427" t="str">
        <f t="shared" si="65"/>
        <v/>
      </c>
    </row>
    <row r="428" spans="9:23" x14ac:dyDescent="0.15">
      <c r="I428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8" s="17" t="str">
        <f t="shared" ca="1" si="59"/>
        <v>_x000D_						{ chinese: `前`, pinyin: `qián` },_x000D_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28" t="s">
        <v>1913</v>
      </c>
      <c r="L428" s="15" t="s">
        <v>172</v>
      </c>
      <c r="M428" t="str">
        <f t="shared" si="60"/>
        <v/>
      </c>
      <c r="O428" t="str">
        <f t="shared" si="61"/>
        <v/>
      </c>
      <c r="Q428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8" s="17" t="str">
        <f t="shared" ca="1" si="63"/>
        <v>_x000D_						{ chinese: `眼睛`, pinyin: `yǎnjīnɡ` },_x000D_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28" t="s">
        <v>212</v>
      </c>
      <c r="T428" s="15" t="s">
        <v>213</v>
      </c>
      <c r="U428" t="str">
        <f t="shared" si="64"/>
        <v/>
      </c>
      <c r="W428" t="str">
        <f t="shared" si="65"/>
        <v/>
      </c>
    </row>
    <row r="429" spans="9:23" x14ac:dyDescent="0.15">
      <c r="I429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29" s="17" t="str">
        <f t="shared" ca="1" si="59"/>
        <v>_x000D_						{ chinese: `光`, pinyin: `ɡuānɡ` },_x000D_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29" t="s">
        <v>791</v>
      </c>
      <c r="L429" s="15" t="s">
        <v>792</v>
      </c>
      <c r="M429" t="str">
        <f t="shared" si="60"/>
        <v/>
      </c>
      <c r="O429" t="str">
        <f t="shared" si="61"/>
        <v/>
      </c>
      <c r="Q429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29" s="17" t="str">
        <f t="shared" ca="1" si="63"/>
        <v>_x000D_						{ chinese: `肚皮`, pinyin: `dùpí` },_x000D_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29" t="s">
        <v>1914</v>
      </c>
      <c r="T429" s="15" t="s">
        <v>1915</v>
      </c>
      <c r="U429" t="str">
        <f t="shared" si="64"/>
        <v/>
      </c>
      <c r="W429" t="str">
        <f t="shared" si="65"/>
        <v/>
      </c>
    </row>
    <row r="430" spans="9:23" x14ac:dyDescent="0.15">
      <c r="I430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0" s="17" t="str">
        <f t="shared" ca="1" si="59"/>
        <v>_x000D_						{ chinese: `低`, pinyin: `dī` },_x000D_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0" t="s">
        <v>813</v>
      </c>
      <c r="L430" s="15" t="s">
        <v>198</v>
      </c>
      <c r="M430" t="str">
        <f t="shared" si="60"/>
        <v/>
      </c>
      <c r="O430" t="str">
        <f t="shared" si="61"/>
        <v/>
      </c>
      <c r="Q430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0" s="17" t="str">
        <f t="shared" ca="1" si="63"/>
        <v>_x000D_						{ chinese: `孩`, pinyin: `hái` },_x000D_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0" t="s">
        <v>1436</v>
      </c>
      <c r="T430" s="15" t="s">
        <v>753</v>
      </c>
      <c r="U430" t="str">
        <f t="shared" si="64"/>
        <v/>
      </c>
      <c r="W430" t="str">
        <f t="shared" si="65"/>
        <v/>
      </c>
    </row>
    <row r="431" spans="9:23" x14ac:dyDescent="0.15">
      <c r="I431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1" s="17" t="str">
        <f t="shared" ca="1" si="59"/>
        <v>_x000D_						{ chinese: `故乡`, pinyin: `ɡùxiānɡ` },_x000D_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1" t="s">
        <v>1916</v>
      </c>
      <c r="L431" s="15" t="s">
        <v>1917</v>
      </c>
      <c r="M431" t="str">
        <f t="shared" si="60"/>
        <v/>
      </c>
      <c r="O431" t="str">
        <f t="shared" si="61"/>
        <v/>
      </c>
      <c r="Q431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1" s="17" t="str">
        <f t="shared" ca="1" si="63"/>
        <v>_x000D_						{ chinese: `跳`, pinyin: `tiào` },_x000D_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1" t="s">
        <v>1918</v>
      </c>
      <c r="T431" s="15" t="s">
        <v>1919</v>
      </c>
      <c r="U431" t="str">
        <f t="shared" si="64"/>
        <v/>
      </c>
      <c r="W431" t="str">
        <f t="shared" si="65"/>
        <v/>
      </c>
    </row>
    <row r="432" spans="9:23" x14ac:dyDescent="0.15">
      <c r="I432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2" s="17" t="str">
        <f t="shared" ca="1" si="59"/>
        <v>_x000D_						{ chinese: `色`, pinyin: `sè` },_x000D_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2" t="s">
        <v>725</v>
      </c>
      <c r="L432" s="15" t="s">
        <v>726</v>
      </c>
      <c r="M432" t="str">
        <f t="shared" si="60"/>
        <v/>
      </c>
      <c r="O432" t="str">
        <f t="shared" si="61"/>
        <v/>
      </c>
      <c r="Q432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2" s="17" t="str">
        <f t="shared" ca="1" si="63"/>
        <v>_x000D_						{ chinese: `变`, pinyin: `biàn` },_x000D_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2" t="s">
        <v>1478</v>
      </c>
      <c r="T432" s="15" t="s">
        <v>1479</v>
      </c>
      <c r="U432" t="str">
        <f t="shared" si="64"/>
        <v/>
      </c>
      <c r="W432" t="str">
        <f t="shared" si="65"/>
        <v/>
      </c>
    </row>
    <row r="433" spans="9:23" x14ac:dyDescent="0.15">
      <c r="I433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3" s="17" t="str">
        <f t="shared" ca="1" si="59"/>
        <v>_x000D_						{ chinese: `外`, pinyin: `wài` },_x000D_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3" t="s">
        <v>835</v>
      </c>
      <c r="L433" s="15" t="s">
        <v>836</v>
      </c>
      <c r="M433" t="str">
        <f t="shared" si="60"/>
        <v/>
      </c>
      <c r="O433" t="str">
        <f t="shared" si="61"/>
        <v/>
      </c>
      <c r="Q433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3" s="17" t="str">
        <f t="shared" ca="1" si="63"/>
        <v>_x000D_						{ chinese: `极`, pinyin: `jí` },_x000D_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3" t="s">
        <v>179</v>
      </c>
      <c r="T433" s="15" t="s">
        <v>180</v>
      </c>
      <c r="U433" t="str">
        <f t="shared" si="64"/>
        <v/>
      </c>
      <c r="W433" t="str">
        <f t="shared" si="65"/>
        <v/>
      </c>
    </row>
    <row r="434" spans="9:23" x14ac:dyDescent="0.15">
      <c r="I434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4" s="17" t="str">
        <f t="shared" ca="1" si="59"/>
        <v>_x000D_						{ chinese: `看`, pinyin: `kàn` },_x000D_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4" t="s">
        <v>1920</v>
      </c>
      <c r="L434" s="15" t="s">
        <v>1921</v>
      </c>
      <c r="M434" t="str">
        <f t="shared" si="60"/>
        <v/>
      </c>
      <c r="O434" t="str">
        <f t="shared" si="61"/>
        <v/>
      </c>
      <c r="Q434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4" s="17" t="str">
        <f t="shared" ca="1" si="63"/>
        <v>_x000D_						{ chinese: `片`, pinyin: `piàn` },_x000D_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4" t="s">
        <v>537</v>
      </c>
      <c r="T434" s="15" t="s">
        <v>538</v>
      </c>
      <c r="U434" t="str">
        <f t="shared" si="64"/>
        <v/>
      </c>
      <c r="W434" t="str">
        <f t="shared" si="65"/>
        <v/>
      </c>
    </row>
    <row r="435" spans="9:23" x14ac:dyDescent="0.15">
      <c r="I435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5" s="17" t="str">
        <f t="shared" ca="1" si="59"/>
        <v>_x000D_						{ chinese: `爸`, pinyin: `bà` },_x000D_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5" t="s">
        <v>326</v>
      </c>
      <c r="L435" s="15" t="s">
        <v>327</v>
      </c>
      <c r="M435" t="str">
        <f t="shared" si="60"/>
        <v/>
      </c>
      <c r="O435" t="str">
        <f t="shared" si="61"/>
        <v/>
      </c>
      <c r="Q435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5" s="17" t="str">
        <f t="shared" ca="1" si="63"/>
        <v>_x000D_						{ chinese: `傍`, pinyin: `bànɡ` },_x000D_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5" t="s">
        <v>185</v>
      </c>
      <c r="T435" s="15" t="s">
        <v>186</v>
      </c>
      <c r="U435" t="str">
        <f t="shared" si="64"/>
        <v/>
      </c>
      <c r="W435" t="str">
        <f t="shared" si="65"/>
        <v/>
      </c>
    </row>
    <row r="436" spans="9:23" x14ac:dyDescent="0.15">
      <c r="I436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6" s="17" t="str">
        <f t="shared" ca="1" si="59"/>
        <v>_x000D_						{ chinese: `晚`, pinyin: `wǎn` },_x000D_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6" t="s">
        <v>949</v>
      </c>
      <c r="L436" s="15" t="s">
        <v>950</v>
      </c>
      <c r="M436" t="str">
        <f t="shared" si="60"/>
        <v/>
      </c>
      <c r="O436" t="str">
        <f t="shared" si="61"/>
        <v/>
      </c>
      <c r="Q436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6" s="17" t="str">
        <f t="shared" ca="1" si="63"/>
        <v>_x000D_						{ chinese: `海洋`, pinyin: `hǎiyánɡ` },_x000D_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6" t="s">
        <v>1922</v>
      </c>
      <c r="T436" s="15" t="s">
        <v>1923</v>
      </c>
      <c r="U436" t="str">
        <f t="shared" si="64"/>
        <v/>
      </c>
      <c r="W436" t="str">
        <f t="shared" si="65"/>
        <v/>
      </c>
    </row>
    <row r="437" spans="9:23" x14ac:dyDescent="0.15">
      <c r="I437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7" s="17" t="str">
        <f t="shared" ca="1" si="59"/>
        <v>_x000D_						{ chinese: `笑`, pinyin: `xiào` },_x000D_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7" t="s">
        <v>1266</v>
      </c>
      <c r="L437" s="15" t="s">
        <v>851</v>
      </c>
      <c r="M437" t="str">
        <f t="shared" si="60"/>
        <v/>
      </c>
      <c r="O437" t="str">
        <f t="shared" si="61"/>
        <v/>
      </c>
      <c r="Q437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7" s="17" t="str">
        <f t="shared" ca="1" si="63"/>
        <v>_x000D_						{ chinese: `作`, pinyin: `zuò` },_x000D_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7" t="s">
        <v>1924</v>
      </c>
      <c r="T437" s="15" t="s">
        <v>200</v>
      </c>
      <c r="U437" t="str">
        <f t="shared" si="64"/>
        <v/>
      </c>
      <c r="W437" t="str">
        <f t="shared" si="65"/>
        <v/>
      </c>
    </row>
    <row r="438" spans="9:23" x14ac:dyDescent="0.15">
      <c r="I438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8" s="17" t="str">
        <f t="shared" ca="1" si="59"/>
        <v>_x000D_						{ chinese: `再`, pinyin: `zài` },_x000D_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8" t="s">
        <v>450</v>
      </c>
      <c r="L438" s="15" t="s">
        <v>451</v>
      </c>
      <c r="M438" t="str">
        <f t="shared" si="60"/>
        <v/>
      </c>
      <c r="O438" t="str">
        <f t="shared" si="61"/>
        <v/>
      </c>
      <c r="Q438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8" s="17" t="str">
        <f t="shared" ca="1" si="63"/>
        <v>_x000D_						{ chinese: `坏`, pinyin: `huài` },_x000D_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8" t="s">
        <v>220</v>
      </c>
      <c r="T438" s="15" t="s">
        <v>221</v>
      </c>
      <c r="U438" t="str">
        <f t="shared" si="64"/>
        <v/>
      </c>
      <c r="W438" t="str">
        <f t="shared" si="65"/>
        <v/>
      </c>
    </row>
    <row r="439" spans="9:23" x14ac:dyDescent="0.15">
      <c r="I439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39" s="17" t="str">
        <f t="shared" ca="1" si="59"/>
        <v>_x000D_						{ chinese: `午`, pinyin: `wǔ` },_x000D_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39" t="s">
        <v>945</v>
      </c>
      <c r="L439" s="15" t="s">
        <v>153</v>
      </c>
      <c r="M439" t="str">
        <f t="shared" si="60"/>
        <v/>
      </c>
      <c r="O439" t="str">
        <f t="shared" si="61"/>
        <v/>
      </c>
      <c r="Q439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39" s="17" t="str">
        <f t="shared" ca="1" si="63"/>
        <v>_x000D_						{ chinese: `给`, pinyin: `ɡěi` },_x000D_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39" t="s">
        <v>1073</v>
      </c>
      <c r="T439" s="15" t="s">
        <v>1074</v>
      </c>
      <c r="U439" t="str">
        <f t="shared" si="64"/>
        <v/>
      </c>
      <c r="W439" t="str">
        <f t="shared" si="65"/>
        <v/>
      </c>
    </row>
    <row r="440" spans="9:23" x14ac:dyDescent="0.15">
      <c r="I440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0" s="17" t="str">
        <f t="shared" ca="1" si="59"/>
        <v>_x000D_						{ chinese: `节`, pinyin: `jié` },_x000D_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40" t="s">
        <v>889</v>
      </c>
      <c r="L440" s="15" t="s">
        <v>890</v>
      </c>
      <c r="M440" t="str">
        <f t="shared" si="60"/>
        <v/>
      </c>
      <c r="O440" t="str">
        <f t="shared" si="61"/>
        <v/>
      </c>
      <c r="Q440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0" s="17" t="str">
        <f t="shared" ca="1" si="63"/>
        <v>_x000D_						{ chinese: `带`, pinyin: `dài` },_x000D_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40" t="s">
        <v>926</v>
      </c>
      <c r="T440" s="15" t="s">
        <v>611</v>
      </c>
      <c r="U440" t="str">
        <f t="shared" si="64"/>
        <v/>
      </c>
      <c r="W440" t="str">
        <f t="shared" si="65"/>
        <v/>
      </c>
    </row>
    <row r="441" spans="9:23" x14ac:dyDescent="0.15">
      <c r="I441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1" s="17" t="str">
        <f t="shared" ca="1" si="59"/>
        <v>_x000D_						{ chinese: `叶`, pinyin: `yè` },_x000D_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41" t="s">
        <v>1925</v>
      </c>
      <c r="L441" s="15" t="s">
        <v>775</v>
      </c>
      <c r="M441" t="str">
        <f t="shared" si="60"/>
        <v/>
      </c>
      <c r="O441" t="str">
        <f t="shared" si="61"/>
        <v/>
      </c>
      <c r="Q441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1" s="17" t="str">
        <f t="shared" ca="1" si="63"/>
        <v>_x000D_						{ chinese: `法`, pinyin: `fǎ` },_x000D_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41" t="s">
        <v>1410</v>
      </c>
      <c r="T441" s="15" t="s">
        <v>1411</v>
      </c>
      <c r="U441" t="str">
        <f t="shared" si="64"/>
        <v/>
      </c>
      <c r="W441" t="str">
        <f t="shared" si="65"/>
        <v/>
      </c>
    </row>
    <row r="442" spans="9:23" x14ac:dyDescent="0.15">
      <c r="I442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2" s="17" t="str">
        <f t="shared" ca="1" si="59"/>
        <v>_x000D_						{ chinese: `米`, pinyin: `mǐ` },_x000D_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42" t="s">
        <v>901</v>
      </c>
      <c r="L442" s="15" t="s">
        <v>902</v>
      </c>
      <c r="M442" t="str">
        <f t="shared" si="60"/>
        <v/>
      </c>
      <c r="O442" t="str">
        <f t="shared" si="61"/>
        <v/>
      </c>
      <c r="Q442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2" s="17" t="str">
        <f t="shared" ca="1" si="63"/>
        <v>_x000D_						{ chinese: `如`, pinyin: `rú` },_x000D_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42" t="s">
        <v>262</v>
      </c>
      <c r="T442" s="15" t="s">
        <v>263</v>
      </c>
      <c r="U442" t="str">
        <f t="shared" si="64"/>
        <v/>
      </c>
      <c r="W442" t="str">
        <f t="shared" si="65"/>
        <v/>
      </c>
    </row>
    <row r="443" spans="9:23" x14ac:dyDescent="0.15">
      <c r="I443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3" s="17" t="str">
        <f t="shared" ca="1" si="59"/>
        <v>_x000D_						{ chinese: `真`, pinyin: `zhēn` },_x000D_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43" t="s">
        <v>1185</v>
      </c>
      <c r="L443" s="15" t="s">
        <v>1186</v>
      </c>
      <c r="M443" t="str">
        <f t="shared" si="60"/>
        <v/>
      </c>
      <c r="O443" t="str">
        <f t="shared" si="61"/>
        <v/>
      </c>
      <c r="Q443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3" s="17" t="str">
        <f t="shared" ca="1" si="63"/>
        <v>_x000D_						{ chinese: `公`, pinyin: `ɡōnɡ` },_x000D_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43" t="s">
        <v>1044</v>
      </c>
      <c r="T443" s="15" t="s">
        <v>1045</v>
      </c>
      <c r="U443" t="str">
        <f t="shared" si="64"/>
        <v/>
      </c>
      <c r="W443" t="str">
        <f t="shared" si="65"/>
        <v/>
      </c>
    </row>
    <row r="444" spans="9:23" x14ac:dyDescent="0.15">
      <c r="I444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4" s="17" t="str">
        <f t="shared" ca="1" si="59"/>
        <v>_x000D_						{ chinese: `分`, pinyin: `fēn` },_x000D_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44" t="s">
        <v>911</v>
      </c>
      <c r="L444" s="15" t="s">
        <v>287</v>
      </c>
      <c r="M444" t="str">
        <f t="shared" si="60"/>
        <v/>
      </c>
      <c r="O444" t="str">
        <f t="shared" si="61"/>
        <v/>
      </c>
      <c r="Q444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4" s="17" t="str">
        <f t="shared" ca="1" si="63"/>
        <v>_x000D_						{ chinese: `它`, pinyin: `tā` },_x000D_						{ chinese: `娃`, pinyin: `wá` },_x000D_						{ chinese: `她`, pinyin: `tā` },_x000D_						{ chinese: `毛`, pinyin: `máo` },_x000D_						{ chinese: `更`, pinyin: `ɡènɡ` },_x000D_						{ chinese: `知识`, pinyin: `zhīshi` },</v>
      </c>
      <c r="S444" t="s">
        <v>993</v>
      </c>
      <c r="T444" s="15" t="s">
        <v>123</v>
      </c>
      <c r="U444" t="str">
        <f t="shared" si="64"/>
        <v/>
      </c>
      <c r="W444" t="str">
        <f t="shared" si="65"/>
        <v/>
      </c>
    </row>
    <row r="445" spans="9:23" x14ac:dyDescent="0.15">
      <c r="I445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5" s="17" t="str">
        <f t="shared" ca="1" si="59"/>
        <v>_x000D_						{ chinese: `豆`, pinyin: `dòu` },_x000D_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45" t="s">
        <v>915</v>
      </c>
      <c r="L445" s="15" t="s">
        <v>916</v>
      </c>
      <c r="M445" t="str">
        <f t="shared" si="60"/>
        <v/>
      </c>
      <c r="O445" t="str">
        <f t="shared" si="61"/>
        <v/>
      </c>
      <c r="Q445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5" s="17" t="str">
        <f t="shared" ca="1" si="63"/>
        <v>_x000D_						{ chinese: `娃`, pinyin: `wá` },_x000D_						{ chinese: `她`, pinyin: `tā` },_x000D_						{ chinese: `毛`, pinyin: `máo` },_x000D_						{ chinese: `更`, pinyin: `ɡènɡ` },_x000D_						{ chinese: `知识`, pinyin: `zhīshi` },</v>
      </c>
      <c r="S445" t="s">
        <v>1286</v>
      </c>
      <c r="T445" s="15" t="s">
        <v>1287</v>
      </c>
      <c r="U445" t="str">
        <f t="shared" si="64"/>
        <v/>
      </c>
      <c r="W445" t="str">
        <f t="shared" si="65"/>
        <v/>
      </c>
    </row>
    <row r="446" spans="9:23" x14ac:dyDescent="0.15">
      <c r="I446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6" s="17" t="str">
        <f t="shared" ca="1" si="59"/>
        <v>_x000D_						{ chinese: `那`, pinyin: `nà` },_x000D_						{ chinese: `看到`, pinyin: `kàndào` },_x000D_						{ chinese: `高兴`, pinyin: `ɡāoxìnɡ` },_x000D_						{ chinese: `千`, pinyin: `qiān` },_x000D_						{ chinese: `成`, pinyin: `chénɡ` },</v>
      </c>
      <c r="K446" t="s">
        <v>1173</v>
      </c>
      <c r="L446" s="15" t="s">
        <v>1174</v>
      </c>
      <c r="M446" t="str">
        <f t="shared" si="60"/>
        <v/>
      </c>
      <c r="O446" t="str">
        <f t="shared" si="61"/>
        <v/>
      </c>
      <c r="Q446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6" s="17" t="str">
        <f t="shared" ca="1" si="63"/>
        <v>_x000D_						{ chinese: `她`, pinyin: `tā` },_x000D_						{ chinese: `毛`, pinyin: `máo` },_x000D_						{ chinese: `更`, pinyin: `ɡènɡ` },_x000D_						{ chinese: `知识`, pinyin: `zhīshi` },</v>
      </c>
      <c r="S446" t="s">
        <v>1504</v>
      </c>
      <c r="T446" s="15" t="s">
        <v>123</v>
      </c>
      <c r="U446" t="str">
        <f t="shared" si="64"/>
        <v/>
      </c>
      <c r="W446" t="str">
        <f t="shared" si="65"/>
        <v/>
      </c>
    </row>
    <row r="447" spans="9:23" x14ac:dyDescent="0.15">
      <c r="I447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7" s="17" t="str">
        <f t="shared" ca="1" si="59"/>
        <v>_x000D_						{ chinese: `看到`, pinyin: `kàndào` },_x000D_						{ chinese: `高兴`, pinyin: `ɡāoxìnɡ` },_x000D_						{ chinese: `千`, pinyin: `qiān` },_x000D_						{ chinese: `成`, pinyin: `chénɡ` },</v>
      </c>
      <c r="K447" t="s">
        <v>1926</v>
      </c>
      <c r="L447" s="15" t="s">
        <v>1927</v>
      </c>
      <c r="M447" t="str">
        <f t="shared" si="60"/>
        <v/>
      </c>
      <c r="O447" t="str">
        <f t="shared" si="61"/>
        <v/>
      </c>
      <c r="Q447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7" s="17" t="str">
        <f t="shared" ca="1" si="63"/>
        <v>_x000D_						{ chinese: `毛`, pinyin: `máo` },_x000D_						{ chinese: `更`, pinyin: `ɡènɡ` },_x000D_						{ chinese: `知识`, pinyin: `zhīshi` },</v>
      </c>
      <c r="S447" t="s">
        <v>1928</v>
      </c>
      <c r="T447" s="15" t="s">
        <v>1929</v>
      </c>
      <c r="U447" t="str">
        <f t="shared" si="64"/>
        <v/>
      </c>
      <c r="W447" t="str">
        <f t="shared" si="65"/>
        <v/>
      </c>
    </row>
    <row r="448" spans="9:23" x14ac:dyDescent="0.15">
      <c r="I448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8" s="17" t="str">
        <f t="shared" ca="1" si="59"/>
        <v>_x000D_						{ chinese: `高兴`, pinyin: `ɡāoxìnɡ` },_x000D_						{ chinese: `千`, pinyin: `qiān` },_x000D_						{ chinese: `成`, pinyin: `chénɡ` },</v>
      </c>
      <c r="K448" t="s">
        <v>1930</v>
      </c>
      <c r="L448" s="15" t="s">
        <v>1931</v>
      </c>
      <c r="M448" t="str">
        <f t="shared" si="60"/>
        <v/>
      </c>
      <c r="O448" t="str">
        <f t="shared" si="61"/>
        <v/>
      </c>
      <c r="Q448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8" s="17" t="str">
        <f t="shared" ca="1" si="63"/>
        <v>_x000D_						{ chinese: `更`, pinyin: `ɡènɡ` },_x000D_						{ chinese: `知识`, pinyin: `zhīshi` },</v>
      </c>
      <c r="S448" t="s">
        <v>1143</v>
      </c>
      <c r="T448" s="15" t="s">
        <v>1144</v>
      </c>
      <c r="U448" t="str">
        <f t="shared" si="64"/>
        <v/>
      </c>
      <c r="W448" t="str">
        <f t="shared" si="65"/>
        <v/>
      </c>
    </row>
    <row r="449" spans="9:23" x14ac:dyDescent="0.15">
      <c r="I449" s="16" t="str">
        <f t="shared" ca="1" si="58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49" s="17" t="str">
        <f t="shared" ca="1" si="59"/>
        <v>_x000D_						{ chinese: `千`, pinyin: `qiān` },_x000D_						{ chinese: `成`, pinyin: `chénɡ` },</v>
      </c>
      <c r="K449" t="s">
        <v>999</v>
      </c>
      <c r="L449" s="15" t="s">
        <v>579</v>
      </c>
      <c r="M449" t="str">
        <f t="shared" si="60"/>
        <v/>
      </c>
      <c r="O449" t="str">
        <f t="shared" si="61"/>
        <v/>
      </c>
      <c r="Q449" s="16" t="str">
        <f t="shared" ca="1" si="62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49" s="17" t="str">
        <f t="shared" ca="1" si="63"/>
        <v>_x000D_						{ chinese: `知识`, pinyin: `zhīshi` },</v>
      </c>
      <c r="S449" t="s">
        <v>1932</v>
      </c>
      <c r="T449" s="15" t="s">
        <v>1933</v>
      </c>
      <c r="U449" t="str">
        <f t="shared" si="64"/>
        <v/>
      </c>
      <c r="W449" t="str">
        <f t="shared" si="65"/>
        <v/>
      </c>
    </row>
    <row r="450" spans="9:23" x14ac:dyDescent="0.15">
      <c r="I450" s="16" t="str">
        <f t="shared" ref="I450:I513" ca="1" si="66">IF(0=LEN(M450),OFFSET(I450, 1, 0), J450 &amp; IF(0=LEN(OFFSET(I450, 1, 0)), "",OFFSET(I450, 1, 0))) &amp; ""</f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0" s="17" t="str">
        <f t="shared" ref="J450:J513" ca="1" si="67">IF(0=LEN(K450),"",IF(0=LEN(M450), "", CHAR(13) &amp; REPT(CHAR(9), 4) &amp; "{" &amp; CHAR(13) &amp; REPT(CHAR(9), 5) &amp; "names: { en: `"&amp;M450&amp;"`, zh_cn: `"&amp;N450&amp;"`, zh_tw: `"&amp;O450&amp;"` }," &amp; CHAR(13) &amp; REPT(CHAR(9), 5) &amp; "words: [") &amp; CHAR(13) &amp; REPT(CHAR(9),6)&amp;"{ chinese: `"&amp;K450&amp;"`, pinyin: `"&amp;L450&amp;"` }," &amp; IF(0=LEN(OFFSET(K450,1,0)), "", OFFSET(J450, 1, 0)) &amp; IF(0=LEN(M450),"",CHAR(13) &amp; REPT(CHAR(9), 5) &amp; "]," &amp; CHAR(13) &amp; REPT(CHAR(9), 4) &amp; "},"))</f>
        <v>_x000D_						{ chinese: `成`, pinyin: `chénɡ` },</v>
      </c>
      <c r="K450" t="s">
        <v>1101</v>
      </c>
      <c r="L450" s="15" t="s">
        <v>1102</v>
      </c>
      <c r="M450" t="str">
        <f t="shared" ref="M450:M513" si="68">SUBSTITUTE(SUBSTITUTE(N450,"识字表", "Literacy "),"写字表","Writing ")</f>
        <v/>
      </c>
      <c r="O450" t="str">
        <f t="shared" ref="O450:O513" si="69">SUBSTITUTE(SUBSTITUTE(N450,"识字表", "識字錶"),"写字表","寫字錶")</f>
        <v/>
      </c>
      <c r="Q450" s="16" t="str">
        <f t="shared" ref="Q450:Q513" ca="1" si="70">IF(0=LEN(U450),OFFSET(Q450, 1, 0), R450 &amp; IF(0=LEN(OFFSET(Q450, 1, 0)), "",OFFSET(Q450, 1, 0))) &amp; ""</f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0" s="17" t="str">
        <f t="shared" ref="R450:R513" ca="1" si="71">IF(0=LEN(S450),"",IF(0=LEN(U450), "", CHAR(13) &amp; REPT(CHAR(9), 4) &amp; "{" &amp; CHAR(13) &amp; REPT(CHAR(9), 5) &amp; "names: { en: `"&amp;U450&amp;"`, zh_cn: `"&amp;V450&amp;"`, zh_tw: `"&amp;W450&amp;"` }," &amp; CHAR(13) &amp; REPT(CHAR(9), 5) &amp; "words: [") &amp; CHAR(13) &amp; REPT(CHAR(9),6)&amp;"{ chinese: `"&amp;S450&amp;"`, pinyin: `"&amp;T450&amp;"` }," &amp; IF(0=LEN(OFFSET(S450,1,0)), "", OFFSET(R450, 1, 0)) &amp; IF(0=LEN(U450),"",CHAR(13) &amp; REPT(CHAR(9), 5) &amp; "]," &amp; CHAR(13) &amp; REPT(CHAR(9), 4) &amp; "},"))</f>
        <v/>
      </c>
      <c r="U450" t="str">
        <f t="shared" ref="U450:U513" si="72">SUBSTITUTE(SUBSTITUTE(SUBSTITUTE(V450,"识字表", "Literacy "),"写字表","Writing "),"词语","Words ")</f>
        <v xml:space="preserve"> </v>
      </c>
      <c r="V450" t="s">
        <v>391</v>
      </c>
      <c r="W450" t="str">
        <f t="shared" ref="W450:W513" si="73">SUBSTITUTE(SUBSTITUTE(SUBSTITUTE(V450,"识字表", "識字錶"),"写字表","寫字錶"),"词语","詞語")</f>
        <v xml:space="preserve"> </v>
      </c>
    </row>
    <row r="451" spans="9:23" x14ac:dyDescent="0.15">
      <c r="I451" s="16" t="str">
        <f t="shared" ca="1" si="66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1" s="17" t="str">
        <f t="shared" ca="1" si="67"/>
        <v/>
      </c>
      <c r="M451" t="str">
        <f t="shared" si="68"/>
        <v/>
      </c>
      <c r="O451" t="str">
        <f t="shared" si="69"/>
        <v/>
      </c>
      <c r="Q451" s="16" t="str">
        <f t="shared" ca="1" si="70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1" s="17" t="str">
        <f t="shared" ca="1" si="71"/>
        <v>_x000D_				{_x000D_					names: { en: `Writing 2`, zh_cn: `写字表2`, zh_tw: `寫字錶2` },_x000D_					words: [_x000D_						{ chinese: `处`, pinyin: `chù` },_x000D_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},_x000D_					],_x000D_				},</v>
      </c>
      <c r="S451" t="s">
        <v>1388</v>
      </c>
      <c r="T451" s="15" t="s">
        <v>1389</v>
      </c>
      <c r="U451" t="str">
        <f t="shared" si="72"/>
        <v>Writing 2</v>
      </c>
      <c r="V451" t="s">
        <v>1833</v>
      </c>
      <c r="W451" t="str">
        <f t="shared" si="73"/>
        <v>寫字錶2</v>
      </c>
    </row>
    <row r="452" spans="9:23" x14ac:dyDescent="0.15">
      <c r="I452" s="16" t="str">
        <f t="shared" ca="1" si="66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2" s="17" t="str">
        <f t="shared" ca="1" si="67"/>
        <v>_x000D_				{_x000D_					names: { en: `Writing 5`, zh_cn: `写字表5`, zh_tw: `寫字錶5` },_x000D_					words: [_x000D_						{ chinese: `间`, pinyin: `jiān` },_x000D_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},_x000D_					],_x000D_				},</v>
      </c>
      <c r="K452" t="s">
        <v>907</v>
      </c>
      <c r="L452" s="15" t="s">
        <v>645</v>
      </c>
      <c r="M452" t="str">
        <f t="shared" si="68"/>
        <v>Writing 5</v>
      </c>
      <c r="N452" t="s">
        <v>1934</v>
      </c>
      <c r="O452" t="str">
        <f t="shared" si="69"/>
        <v>寫字錶5</v>
      </c>
      <c r="Q452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2" s="17" t="str">
        <f t="shared" ca="1" si="71"/>
        <v>_x000D_						{ chinese: `园`, pinyin: `yuán` },_x000D_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52" t="s">
        <v>419</v>
      </c>
      <c r="T452" s="15" t="s">
        <v>420</v>
      </c>
      <c r="U452" t="str">
        <f t="shared" si="72"/>
        <v/>
      </c>
      <c r="W452" t="str">
        <f t="shared" si="73"/>
        <v/>
      </c>
    </row>
    <row r="453" spans="9:23" x14ac:dyDescent="0.15">
      <c r="I453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3" s="17" t="str">
        <f t="shared" ca="1" si="67"/>
        <v>_x000D_						{ chinese: `迷`, pinyin: `mí` },_x000D_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53" t="s">
        <v>1057</v>
      </c>
      <c r="L453" s="15" t="s">
        <v>1058</v>
      </c>
      <c r="M453" t="str">
        <f t="shared" si="68"/>
        <v/>
      </c>
      <c r="O453" t="str">
        <f t="shared" si="69"/>
        <v/>
      </c>
      <c r="Q453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3" s="17" t="str">
        <f t="shared" ca="1" si="71"/>
        <v>_x000D_						{ chinese: `桥`, pinyin: `qiáo` },_x000D_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53" t="s">
        <v>448</v>
      </c>
      <c r="T453" s="15" t="s">
        <v>449</v>
      </c>
      <c r="U453" t="str">
        <f t="shared" si="72"/>
        <v/>
      </c>
      <c r="W453" t="str">
        <f t="shared" si="73"/>
        <v/>
      </c>
    </row>
    <row r="454" spans="9:23" x14ac:dyDescent="0.15">
      <c r="I454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4" s="17" t="str">
        <f t="shared" ca="1" si="67"/>
        <v>_x000D_						{ chinese: `造`, pinyin: `zào` },_x000D_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54" t="s">
        <v>1069</v>
      </c>
      <c r="L454" s="15" t="s">
        <v>1070</v>
      </c>
      <c r="M454" t="str">
        <f t="shared" si="68"/>
        <v/>
      </c>
      <c r="O454" t="str">
        <f t="shared" si="69"/>
        <v/>
      </c>
      <c r="Q454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4" s="17" t="str">
        <f t="shared" ca="1" si="71"/>
        <v>_x000D_						{ chinese: `群`, pinyin: `qún` },_x000D_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54" t="s">
        <v>1335</v>
      </c>
      <c r="T454" s="15" t="s">
        <v>1004</v>
      </c>
      <c r="U454" t="str">
        <f t="shared" si="72"/>
        <v/>
      </c>
      <c r="W454" t="str">
        <f t="shared" si="73"/>
        <v/>
      </c>
    </row>
    <row r="455" spans="9:23" x14ac:dyDescent="0.15">
      <c r="I455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5" s="17" t="str">
        <f t="shared" ca="1" si="67"/>
        <v>_x000D_						{ chinese: `运`, pinyin: `yùn` },_x000D_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55" t="s">
        <v>766</v>
      </c>
      <c r="L455" s="15" t="s">
        <v>767</v>
      </c>
      <c r="M455" t="str">
        <f t="shared" si="68"/>
        <v/>
      </c>
      <c r="O455" t="str">
        <f t="shared" si="69"/>
        <v/>
      </c>
      <c r="Q455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5" s="17" t="str">
        <f t="shared" ca="1" si="71"/>
        <v>_x000D_						{ chinese: `队旗`, pinyin: `duìqí` },_x000D_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55" t="s">
        <v>1935</v>
      </c>
      <c r="T455" s="15" t="s">
        <v>1936</v>
      </c>
      <c r="U455" t="str">
        <f t="shared" si="72"/>
        <v/>
      </c>
      <c r="W455" t="str">
        <f t="shared" si="73"/>
        <v/>
      </c>
    </row>
    <row r="456" spans="9:23" x14ac:dyDescent="0.15">
      <c r="I456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6" s="17" t="str">
        <f t="shared" ca="1" si="67"/>
        <v>_x000D_						{ chinese: `池`, pinyin: `chí` },_x000D_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56" t="s">
        <v>124</v>
      </c>
      <c r="L456" s="15" t="s">
        <v>125</v>
      </c>
      <c r="M456" t="str">
        <f t="shared" si="68"/>
        <v/>
      </c>
      <c r="O456" t="str">
        <f t="shared" si="69"/>
        <v/>
      </c>
      <c r="Q456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6" s="17" t="str">
        <f t="shared" ca="1" si="71"/>
        <v>_x000D_						{ chinese: `铜号`, pinyin: `tónɡhào` },_x000D_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56" t="s">
        <v>436</v>
      </c>
      <c r="T456" s="15" t="s">
        <v>437</v>
      </c>
      <c r="U456" t="str">
        <f t="shared" si="72"/>
        <v/>
      </c>
      <c r="W456" t="str">
        <f t="shared" si="73"/>
        <v/>
      </c>
    </row>
    <row r="457" spans="9:23" x14ac:dyDescent="0.15">
      <c r="I457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7" s="17" t="str">
        <f t="shared" ca="1" si="67"/>
        <v>_x000D_						{ chinese: `欢`, pinyin: `huān` },_x000D_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57" t="s">
        <v>1937</v>
      </c>
      <c r="L457" s="15" t="s">
        <v>1938</v>
      </c>
      <c r="M457" t="str">
        <f t="shared" si="68"/>
        <v/>
      </c>
      <c r="O457" t="str">
        <f t="shared" si="69"/>
        <v/>
      </c>
      <c r="Q457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7" s="17" t="str">
        <f t="shared" ca="1" si="71"/>
        <v>_x000D_						{ chinese: `领`, pinyin: `lǐnɡ` },_x000D_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57" t="s">
        <v>1720</v>
      </c>
      <c r="T457" s="15" t="s">
        <v>1721</v>
      </c>
      <c r="U457" t="str">
        <f t="shared" si="72"/>
        <v/>
      </c>
      <c r="W457" t="str">
        <f t="shared" si="73"/>
        <v/>
      </c>
    </row>
    <row r="458" spans="9:23" x14ac:dyDescent="0.15">
      <c r="I458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8" s="17" t="str">
        <f t="shared" ca="1" si="67"/>
        <v>_x000D_						{ chinese: `网`, pinyin: `wǎnɡ` },_x000D_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58" t="s">
        <v>1939</v>
      </c>
      <c r="L458" s="15" t="s">
        <v>830</v>
      </c>
      <c r="M458" t="str">
        <f t="shared" si="68"/>
        <v/>
      </c>
      <c r="O458" t="str">
        <f t="shared" si="69"/>
        <v/>
      </c>
      <c r="Q458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8" s="17" t="str">
        <f t="shared" ca="1" si="71"/>
        <v>_x000D_						{ chinese: `巾`, pinyin: `jīn` },_x000D_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58" t="s">
        <v>1769</v>
      </c>
      <c r="T458" s="15" t="s">
        <v>1304</v>
      </c>
      <c r="U458" t="str">
        <f t="shared" si="72"/>
        <v/>
      </c>
      <c r="W458" t="str">
        <f t="shared" si="73"/>
        <v/>
      </c>
    </row>
    <row r="459" spans="9:23" x14ac:dyDescent="0.15">
      <c r="I459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59" s="17" t="str">
        <f t="shared" ca="1" si="67"/>
        <v>_x000D_						{ chinese: `古`, pinyin: `ɡǔ` },_x000D_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59" t="s">
        <v>154</v>
      </c>
      <c r="L459" s="15" t="s">
        <v>155</v>
      </c>
      <c r="M459" t="str">
        <f t="shared" si="68"/>
        <v/>
      </c>
      <c r="O459" t="str">
        <f t="shared" si="69"/>
        <v/>
      </c>
      <c r="Q459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59" s="17" t="str">
        <f t="shared" ca="1" si="71"/>
        <v>_x000D_						{ chinese: `杨`, pinyin: `yánɡ` },_x000D_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59" t="s">
        <v>1136</v>
      </c>
      <c r="T459" s="15" t="s">
        <v>215</v>
      </c>
      <c r="U459" t="str">
        <f t="shared" si="72"/>
        <v/>
      </c>
      <c r="W459" t="str">
        <f t="shared" si="73"/>
        <v/>
      </c>
    </row>
    <row r="460" spans="9:23" x14ac:dyDescent="0.15">
      <c r="I460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0" s="17" t="str">
        <f t="shared" ca="1" si="67"/>
        <v>_x000D_						{ chinese: `凉`, pinyin: `liánɡ` },_x000D_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0" t="s">
        <v>1114</v>
      </c>
      <c r="L460" s="15" t="s">
        <v>1087</v>
      </c>
      <c r="M460" t="str">
        <f t="shared" si="68"/>
        <v/>
      </c>
      <c r="O460" t="str">
        <f t="shared" si="69"/>
        <v/>
      </c>
      <c r="Q460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0" s="17" t="str">
        <f t="shared" ca="1" si="71"/>
        <v>_x000D_						{ chinese: `壮`, pinyin: `zhuànɡ` },_x000D_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0" t="s">
        <v>1940</v>
      </c>
      <c r="T460" s="15" t="s">
        <v>1941</v>
      </c>
      <c r="U460" t="str">
        <f t="shared" si="72"/>
        <v/>
      </c>
      <c r="W460" t="str">
        <f t="shared" si="73"/>
        <v/>
      </c>
    </row>
    <row r="461" spans="9:23" x14ac:dyDescent="0.15">
      <c r="I461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1" s="17" t="str">
        <f t="shared" ca="1" si="67"/>
        <v>_x000D_						{ chinese: `细`, pinyin: `xì` },_x000D_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1" t="s">
        <v>1123</v>
      </c>
      <c r="L461" s="15" t="s">
        <v>745</v>
      </c>
      <c r="M461" t="str">
        <f t="shared" si="68"/>
        <v/>
      </c>
      <c r="O461" t="str">
        <f t="shared" si="69"/>
        <v/>
      </c>
      <c r="Q461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1" s="17" t="str">
        <f t="shared" ca="1" si="71"/>
        <v>_x000D_						{ chinese: `桐`, pinyin: `tónɡ` },_x000D_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1" t="s">
        <v>1942</v>
      </c>
      <c r="T461" s="15" t="s">
        <v>1198</v>
      </c>
      <c r="U461" t="str">
        <f t="shared" si="72"/>
        <v/>
      </c>
      <c r="W461" t="str">
        <f t="shared" si="73"/>
        <v/>
      </c>
    </row>
    <row r="462" spans="9:23" x14ac:dyDescent="0.15">
      <c r="I462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2" s="17" t="str">
        <f t="shared" ca="1" si="67"/>
        <v>_x000D_						{ chinese: `夕`, pinyin: `xī` },_x000D_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2" t="s">
        <v>1132</v>
      </c>
      <c r="L462" s="15" t="s">
        <v>204</v>
      </c>
      <c r="M462" t="str">
        <f t="shared" si="68"/>
        <v/>
      </c>
      <c r="O462" t="str">
        <f t="shared" si="69"/>
        <v/>
      </c>
      <c r="Q462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2" s="17" t="str">
        <f t="shared" ca="1" si="71"/>
        <v>_x000D_						{ chinese: `枫`, pinyin: `fēnɡ` },_x000D_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2" t="s">
        <v>452</v>
      </c>
      <c r="T462" s="15" t="s">
        <v>271</v>
      </c>
      <c r="U462" t="str">
        <f t="shared" si="72"/>
        <v/>
      </c>
      <c r="W462" t="str">
        <f t="shared" si="73"/>
        <v/>
      </c>
    </row>
    <row r="463" spans="9:23" x14ac:dyDescent="0.15">
      <c r="I463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3" s="17" t="str">
        <f t="shared" ca="1" si="67"/>
        <v>_x000D_						{ chinese: `李`, pinyin: `lǐ` },_x000D_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3" t="s">
        <v>142</v>
      </c>
      <c r="L463" s="15" t="s">
        <v>143</v>
      </c>
      <c r="M463" t="str">
        <f t="shared" si="68"/>
        <v/>
      </c>
      <c r="O463" t="str">
        <f t="shared" si="69"/>
        <v/>
      </c>
      <c r="Q463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3" s="17" t="str">
        <f t="shared" ca="1" si="71"/>
        <v>_x000D_						{ chinese: `松柏`, pinyin: `sōnɡbǎi` },_x000D_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3" t="s">
        <v>456</v>
      </c>
      <c r="T463" s="15" t="s">
        <v>457</v>
      </c>
      <c r="U463" t="str">
        <f t="shared" si="72"/>
        <v/>
      </c>
      <c r="W463" t="str">
        <f t="shared" si="73"/>
        <v/>
      </c>
    </row>
    <row r="464" spans="9:23" x14ac:dyDescent="0.15">
      <c r="I464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4" s="17" t="str">
        <f t="shared" ca="1" si="67"/>
        <v>_x000D_						{ chinese: `语`, pinyin: `yǔ` },_x000D_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4" t="s">
        <v>1943</v>
      </c>
      <c r="L464" s="15" t="s">
        <v>265</v>
      </c>
      <c r="M464" t="str">
        <f t="shared" si="68"/>
        <v/>
      </c>
      <c r="O464" t="str">
        <f t="shared" si="69"/>
        <v/>
      </c>
      <c r="Q464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4" s="17" t="str">
        <f t="shared" ca="1" si="71"/>
        <v>_x000D_						{ chinese: `棉`, pinyin: `mián` },_x000D_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4" t="s">
        <v>1654</v>
      </c>
      <c r="T464" s="15" t="s">
        <v>1655</v>
      </c>
      <c r="U464" t="str">
        <f t="shared" si="72"/>
        <v/>
      </c>
      <c r="W464" t="str">
        <f t="shared" si="73"/>
        <v/>
      </c>
    </row>
    <row r="465" spans="9:23" x14ac:dyDescent="0.15">
      <c r="I465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5" s="17" t="str">
        <f t="shared" ca="1" si="67"/>
        <v>_x000D_						{ chinese: `香`, pinyin: `xiānɡ` },_x000D_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5" t="s">
        <v>1944</v>
      </c>
      <c r="L465" s="15" t="s">
        <v>1945</v>
      </c>
      <c r="M465" t="str">
        <f t="shared" si="68"/>
        <v/>
      </c>
      <c r="O465" t="str">
        <f t="shared" si="69"/>
        <v/>
      </c>
      <c r="Q465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5" s="17" t="str">
        <f t="shared" ca="1" si="71"/>
        <v>_x000D_						{ chinese: `杉`, pinyin: `shān` },_x000D_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5" t="s">
        <v>496</v>
      </c>
      <c r="T465" s="15" t="s">
        <v>229</v>
      </c>
      <c r="U465" t="str">
        <f t="shared" si="72"/>
        <v/>
      </c>
      <c r="W465" t="str">
        <f t="shared" si="73"/>
        <v/>
      </c>
    </row>
    <row r="466" spans="9:23" x14ac:dyDescent="0.15">
      <c r="I466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6" s="17" t="str">
        <f t="shared" ca="1" si="67"/>
        <v>_x000D_						{ chinese: `打`, pinyin: `dǎ` },_x000D_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6" t="s">
        <v>363</v>
      </c>
      <c r="L466" s="15" t="s">
        <v>364</v>
      </c>
      <c r="M466" t="str">
        <f t="shared" si="68"/>
        <v/>
      </c>
      <c r="O466" t="str">
        <f t="shared" si="69"/>
        <v/>
      </c>
      <c r="Q466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6" s="17" t="str">
        <f t="shared" ca="1" si="71"/>
        <v>_x000D_						{ chinese: `化`, pinyin: `huà` },_x000D_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6" t="s">
        <v>501</v>
      </c>
      <c r="T466" s="15" t="s">
        <v>358</v>
      </c>
      <c r="U466" t="str">
        <f t="shared" si="72"/>
        <v/>
      </c>
      <c r="W466" t="str">
        <f t="shared" si="73"/>
        <v/>
      </c>
    </row>
    <row r="467" spans="9:23" x14ac:dyDescent="0.15">
      <c r="I467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7" s="17" t="str">
        <f t="shared" ca="1" si="67"/>
        <v>_x000D_						{ chinese: `拍`, pinyin: `pāi` },_x000D_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7" t="s">
        <v>1151</v>
      </c>
      <c r="L467" s="15" t="s">
        <v>1152</v>
      </c>
      <c r="M467" t="str">
        <f t="shared" si="68"/>
        <v/>
      </c>
      <c r="O467" t="str">
        <f t="shared" si="69"/>
        <v/>
      </c>
      <c r="Q467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7" s="17" t="str">
        <f t="shared" ca="1" si="71"/>
        <v>_x000D_						{ chinese: `桂`, pinyin: `ɡuì` },_x000D_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7" t="s">
        <v>505</v>
      </c>
      <c r="T467" s="15" t="s">
        <v>506</v>
      </c>
      <c r="U467" t="str">
        <f t="shared" si="72"/>
        <v/>
      </c>
      <c r="W467" t="str">
        <f t="shared" si="73"/>
        <v/>
      </c>
    </row>
    <row r="468" spans="9:23" x14ac:dyDescent="0.15">
      <c r="I468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8" s="17" t="str">
        <f t="shared" ca="1" si="67"/>
        <v>_x000D_						{ chinese: `跑`, pinyin: `pǎo` },_x000D_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8" t="s">
        <v>1156</v>
      </c>
      <c r="L468" s="15" t="s">
        <v>1157</v>
      </c>
      <c r="M468" t="str">
        <f t="shared" si="68"/>
        <v/>
      </c>
      <c r="O468" t="str">
        <f t="shared" si="69"/>
        <v/>
      </c>
      <c r="Q468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8" s="17" t="str">
        <f t="shared" ca="1" si="71"/>
        <v>_x000D_						{ chinese: `歌`, pinyin: `ɡē` },_x000D_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8" t="s">
        <v>924</v>
      </c>
      <c r="T468" s="15" t="s">
        <v>925</v>
      </c>
      <c r="U468" t="str">
        <f t="shared" si="72"/>
        <v/>
      </c>
      <c r="W468" t="str">
        <f t="shared" si="73"/>
        <v/>
      </c>
    </row>
    <row r="469" spans="9:23" x14ac:dyDescent="0.15">
      <c r="I469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69" s="17" t="str">
        <f t="shared" ca="1" si="67"/>
        <v>_x000D_						{ chinese: `足`, pinyin: `zú` },_x000D_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69" t="s">
        <v>187</v>
      </c>
      <c r="L469" s="15" t="s">
        <v>188</v>
      </c>
      <c r="M469" t="str">
        <f t="shared" si="68"/>
        <v/>
      </c>
      <c r="O469" t="str">
        <f t="shared" si="69"/>
        <v/>
      </c>
      <c r="Q469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69" s="17" t="str">
        <f t="shared" ca="1" si="71"/>
        <v>_x000D_						{ chinese: `写`, pinyin: `xiě` },_x000D_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69" t="s">
        <v>1946</v>
      </c>
      <c r="T469" s="15" t="s">
        <v>1661</v>
      </c>
      <c r="U469" t="str">
        <f t="shared" si="72"/>
        <v/>
      </c>
      <c r="W469" t="str">
        <f t="shared" si="73"/>
        <v/>
      </c>
    </row>
    <row r="470" spans="9:23" x14ac:dyDescent="0.15">
      <c r="I470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0" s="17" t="str">
        <f t="shared" ca="1" si="67"/>
        <v>_x000D_						{ chinese: `声`, pinyin: `shēnɡ` },_x000D_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70" t="s">
        <v>742</v>
      </c>
      <c r="L470" s="15" t="s">
        <v>743</v>
      </c>
      <c r="M470" t="str">
        <f t="shared" si="68"/>
        <v/>
      </c>
      <c r="O470" t="str">
        <f t="shared" si="69"/>
        <v/>
      </c>
      <c r="Q470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0" s="17" t="str">
        <f t="shared" ca="1" si="71"/>
        <v>_x000D_						{ chinese: `丛`, pinyin: `cónɡ` },_x000D_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0" t="s">
        <v>545</v>
      </c>
      <c r="T470" s="15" t="s">
        <v>546</v>
      </c>
      <c r="U470" t="str">
        <f t="shared" si="72"/>
        <v/>
      </c>
      <c r="W470" t="str">
        <f t="shared" si="73"/>
        <v/>
      </c>
    </row>
    <row r="471" spans="9:23" x14ac:dyDescent="0.15">
      <c r="I471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1" s="17" t="str">
        <f t="shared" ca="1" si="67"/>
        <v>_x000D_						{ chinese: `身体`, pinyin: `shēntǐ` },_x000D_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71" t="s">
        <v>1947</v>
      </c>
      <c r="L471" s="15" t="s">
        <v>1948</v>
      </c>
      <c r="M471" t="str">
        <f t="shared" si="68"/>
        <v/>
      </c>
      <c r="O471" t="str">
        <f t="shared" si="69"/>
        <v/>
      </c>
      <c r="Q471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1" s="17" t="str">
        <f t="shared" ca="1" si="71"/>
        <v>_x000D_						{ chinese: `深`, pinyin: `shēn` },_x000D_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1" t="s">
        <v>550</v>
      </c>
      <c r="T471" s="15" t="s">
        <v>551</v>
      </c>
      <c r="U471" t="str">
        <f t="shared" si="72"/>
        <v/>
      </c>
      <c r="W471" t="str">
        <f t="shared" si="73"/>
        <v/>
      </c>
    </row>
    <row r="472" spans="9:23" x14ac:dyDescent="0.15">
      <c r="I472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2" s="17" t="str">
        <f t="shared" ca="1" si="67"/>
        <v>_x000D_						{ chinese: `之`, pinyin: `zhī` },_x000D_						{ chinese: `相近`, pinyin: `xiānɡjìn` },_x000D_						{ chinese: `习`, pinyin: `xí` },_x000D_						{ chinese: `远`, pinyin: `yuǎn` },_x000D_						{ chinese: `玉`, pinyin: `yù` },_x000D_						{ chinese: `义`, pinyin: `yì` },</v>
      </c>
      <c r="K472" t="s">
        <v>1187</v>
      </c>
      <c r="L472" s="15" t="s">
        <v>573</v>
      </c>
      <c r="M472" t="str">
        <f t="shared" si="68"/>
        <v/>
      </c>
      <c r="O472" t="str">
        <f t="shared" si="69"/>
        <v/>
      </c>
      <c r="Q472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2" s="17" t="str">
        <f t="shared" ca="1" si="71"/>
        <v>_x000D_						{ chinese: `六`, pinyin: `liù` },_x000D_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2" t="s">
        <v>294</v>
      </c>
      <c r="T472" s="15" t="s">
        <v>295</v>
      </c>
      <c r="U472" t="str">
        <f t="shared" si="72"/>
        <v/>
      </c>
      <c r="W472" t="str">
        <f t="shared" si="73"/>
        <v/>
      </c>
    </row>
    <row r="473" spans="9:23" x14ac:dyDescent="0.15">
      <c r="I473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3" s="17" t="str">
        <f t="shared" ca="1" si="67"/>
        <v>_x000D_						{ chinese: `相近`, pinyin: `xiānɡjìn` },_x000D_						{ chinese: `习`, pinyin: `xí` },_x000D_						{ chinese: `远`, pinyin: `yuǎn` },_x000D_						{ chinese: `玉`, pinyin: `yù` },_x000D_						{ chinese: `义`, pinyin: `yì` },</v>
      </c>
      <c r="K473" t="s">
        <v>1949</v>
      </c>
      <c r="L473" s="15" t="s">
        <v>1950</v>
      </c>
      <c r="M473" t="str">
        <f t="shared" si="68"/>
        <v/>
      </c>
      <c r="O473" t="str">
        <f t="shared" si="69"/>
        <v/>
      </c>
      <c r="Q473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3" s="17" t="str">
        <f t="shared" ca="1" si="71"/>
        <v>_x000D_						{ chinese: `熊猫`, pinyin: `xiónɡmāo` },_x000D_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3" t="s">
        <v>1951</v>
      </c>
      <c r="T473" s="15" t="s">
        <v>1952</v>
      </c>
      <c r="U473" t="str">
        <f t="shared" si="72"/>
        <v/>
      </c>
      <c r="W473" t="str">
        <f t="shared" si="73"/>
        <v/>
      </c>
    </row>
    <row r="474" spans="9:23" x14ac:dyDescent="0.15">
      <c r="I474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4" s="17" t="str">
        <f t="shared" ca="1" si="67"/>
        <v>_x000D_						{ chinese: `习`, pinyin: `xí` },_x000D_						{ chinese: `远`, pinyin: `yuǎn` },_x000D_						{ chinese: `玉`, pinyin: `yù` },_x000D_						{ chinese: `义`, pinyin: `yì` },</v>
      </c>
      <c r="K474" t="s">
        <v>1205</v>
      </c>
      <c r="L474" s="15" t="s">
        <v>1206</v>
      </c>
      <c r="M474" t="str">
        <f t="shared" si="68"/>
        <v/>
      </c>
      <c r="O474" t="str">
        <f t="shared" si="69"/>
        <v/>
      </c>
      <c r="Q474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4" s="17" t="str">
        <f t="shared" ca="1" si="71"/>
        <v>_x000D_						{ chinese: `九`, pinyin: `jiǔ` },_x000D_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4" t="s">
        <v>312</v>
      </c>
      <c r="T474" s="15" t="s">
        <v>313</v>
      </c>
      <c r="U474" t="str">
        <f t="shared" si="72"/>
        <v/>
      </c>
      <c r="W474" t="str">
        <f t="shared" si="73"/>
        <v/>
      </c>
    </row>
    <row r="475" spans="9:23" x14ac:dyDescent="0.15">
      <c r="I475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5" s="17" t="str">
        <f t="shared" ca="1" si="67"/>
        <v>_x000D_						{ chinese: `远`, pinyin: `yuǎn` },_x000D_						{ chinese: `玉`, pinyin: `yù` },_x000D_						{ chinese: `义`, pinyin: `yì` },</v>
      </c>
      <c r="K475" t="s">
        <v>711</v>
      </c>
      <c r="L475" s="15" t="s">
        <v>712</v>
      </c>
      <c r="M475" t="str">
        <f t="shared" si="68"/>
        <v/>
      </c>
      <c r="O475" t="str">
        <f t="shared" si="69"/>
        <v/>
      </c>
      <c r="Q475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5" s="17" t="str">
        <f t="shared" ca="1" si="71"/>
        <v>_x000D_						{ chinese: `朋友`, pinyin: `pénɡyǒu` },_x000D_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5" t="s">
        <v>1953</v>
      </c>
      <c r="T475" s="15" t="s">
        <v>1954</v>
      </c>
      <c r="U475" t="str">
        <f t="shared" si="72"/>
        <v/>
      </c>
      <c r="W475" t="str">
        <f t="shared" si="73"/>
        <v/>
      </c>
    </row>
    <row r="476" spans="9:23" x14ac:dyDescent="0.15">
      <c r="I476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6" s="17" t="str">
        <f t="shared" ca="1" si="67"/>
        <v>_x000D_						{ chinese: `玉`, pinyin: `yù` },_x000D_						{ chinese: `义`, pinyin: `yì` },</v>
      </c>
      <c r="K476" t="s">
        <v>1955</v>
      </c>
      <c r="L476" s="15" t="s">
        <v>1043</v>
      </c>
      <c r="M476" t="str">
        <f t="shared" si="68"/>
        <v/>
      </c>
      <c r="O476" t="str">
        <f t="shared" si="69"/>
        <v/>
      </c>
      <c r="Q476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6" s="17" t="str">
        <f t="shared" ca="1" si="71"/>
        <v>_x000D_						{ chinese: `季`, pinyin: `jì` },_x000D_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6" t="s">
        <v>574</v>
      </c>
      <c r="T476" s="15" t="s">
        <v>575</v>
      </c>
      <c r="U476" t="str">
        <f t="shared" si="72"/>
        <v/>
      </c>
      <c r="W476" t="str">
        <f t="shared" si="73"/>
        <v/>
      </c>
    </row>
    <row r="477" spans="9:23" x14ac:dyDescent="0.15">
      <c r="I477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7" s="17" t="str">
        <f t="shared" ca="1" si="67"/>
        <v>_x000D_						{ chinese: `义`, pinyin: `yì` },</v>
      </c>
      <c r="K477" t="s">
        <v>1241</v>
      </c>
      <c r="L477" s="15" t="s">
        <v>1242</v>
      </c>
      <c r="M477" t="str">
        <f t="shared" si="68"/>
        <v/>
      </c>
      <c r="O477" t="str">
        <f t="shared" si="69"/>
        <v/>
      </c>
      <c r="Q477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7" s="17" t="str">
        <f t="shared" ca="1" si="71"/>
        <v>_x000D_						{ chinese: `吹`, pinyin: `chuī` },_x000D_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7" t="s">
        <v>100</v>
      </c>
      <c r="T477" s="15" t="s">
        <v>101</v>
      </c>
      <c r="U477" t="str">
        <f t="shared" si="72"/>
        <v/>
      </c>
      <c r="W477" t="str">
        <f t="shared" si="73"/>
        <v/>
      </c>
    </row>
    <row r="478" spans="9:23" x14ac:dyDescent="0.15">
      <c r="I478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8" s="17" t="str">
        <f t="shared" ca="1" si="67"/>
        <v/>
      </c>
      <c r="M478" t="str">
        <f t="shared" si="68"/>
        <v/>
      </c>
      <c r="O478" t="str">
        <f t="shared" si="69"/>
        <v/>
      </c>
      <c r="Q478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8" s="17" t="str">
        <f t="shared" ca="1" si="71"/>
        <v>_x000D_						{ chinese: `肥`, pinyin: `féi` },_x000D_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8" t="s">
        <v>594</v>
      </c>
      <c r="T478" s="15" t="s">
        <v>595</v>
      </c>
      <c r="U478" t="str">
        <f t="shared" si="72"/>
        <v/>
      </c>
      <c r="W478" t="str">
        <f t="shared" si="73"/>
        <v/>
      </c>
    </row>
    <row r="479" spans="9:23" x14ac:dyDescent="0.15">
      <c r="I479" s="16" t="str">
        <f t="shared" ca="1" si="66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79" s="17" t="str">
        <f t="shared" ca="1" si="67"/>
        <v>_x000D_				{_x000D_					names: { en: `Writing 6`, zh_cn: `写字表6`, zh_tw: `寫字錶6` },_x000D_					words: [_x000D_						{ chinese: `首`, pinyin: `shǒu` },_x000D_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},_x000D_					],_x000D_				},</v>
      </c>
      <c r="K479" t="s">
        <v>1284</v>
      </c>
      <c r="L479" s="15" t="s">
        <v>182</v>
      </c>
      <c r="M479" t="str">
        <f t="shared" si="68"/>
        <v>Writing 6</v>
      </c>
      <c r="N479" t="s">
        <v>1956</v>
      </c>
      <c r="O479" t="str">
        <f t="shared" si="69"/>
        <v>寫字錶6</v>
      </c>
      <c r="Q479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79" s="17" t="str">
        <f t="shared" ca="1" si="71"/>
        <v>_x000D_						{ chinese: `农`, pinyin: `nónɡ` },_x000D_						{ chinese: `事`, pinyin: `shì` },_x000D_						{ chinese: `忙`, pinyin: `mánɡ` },_x000D_						{ chinese: `归`, pinyin: `ɡuī` },_x000D_						{ chinese: `戴`, pinyin: `dài` },_x000D_						{ chinese: `辛苦`, pinyin: `xīnkǔ` },</v>
      </c>
      <c r="S479" t="s">
        <v>601</v>
      </c>
      <c r="T479" s="15" t="s">
        <v>602</v>
      </c>
      <c r="U479" t="str">
        <f t="shared" si="72"/>
        <v/>
      </c>
      <c r="W479" t="str">
        <f t="shared" si="73"/>
        <v/>
      </c>
    </row>
    <row r="480" spans="9:23" x14ac:dyDescent="0.15">
      <c r="I480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0" s="17" t="str">
        <f t="shared" ca="1" si="67"/>
        <v>_x000D_						{ chinese: `采`, pinyin: `cǎi` },_x000D_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0" t="s">
        <v>1957</v>
      </c>
      <c r="L480" s="15" t="s">
        <v>1113</v>
      </c>
      <c r="M480" t="str">
        <f t="shared" si="68"/>
        <v/>
      </c>
      <c r="O480" t="str">
        <f t="shared" si="69"/>
        <v/>
      </c>
      <c r="Q480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0" s="17" t="str">
        <f t="shared" ca="1" si="71"/>
        <v>_x000D_						{ chinese: `事`, pinyin: `shì` },_x000D_						{ chinese: `忙`, pinyin: `mánɡ` },_x000D_						{ chinese: `归`, pinyin: `ɡuī` },_x000D_						{ chinese: `戴`, pinyin: `dài` },_x000D_						{ chinese: `辛苦`, pinyin: `xīnkǔ` },</v>
      </c>
      <c r="S480" t="s">
        <v>1958</v>
      </c>
      <c r="T480" s="15" t="s">
        <v>487</v>
      </c>
      <c r="U480" t="str">
        <f t="shared" si="72"/>
        <v/>
      </c>
      <c r="W480" t="str">
        <f t="shared" si="73"/>
        <v/>
      </c>
    </row>
    <row r="481" spans="9:23" x14ac:dyDescent="0.15">
      <c r="I481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1" s="17" t="str">
        <f t="shared" ca="1" si="67"/>
        <v>_x000D_						{ chinese: `无`, pinyin: `wú` },_x000D_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1" t="s">
        <v>738</v>
      </c>
      <c r="L481" s="15" t="s">
        <v>161</v>
      </c>
      <c r="M481" t="str">
        <f t="shared" si="68"/>
        <v/>
      </c>
      <c r="O481" t="str">
        <f t="shared" si="69"/>
        <v/>
      </c>
      <c r="Q481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1" s="17" t="str">
        <f t="shared" ca="1" si="71"/>
        <v>_x000D_						{ chinese: `忙`, pinyin: `mánɡ` },_x000D_						{ chinese: `归`, pinyin: `ɡuī` },_x000D_						{ chinese: `戴`, pinyin: `dài` },_x000D_						{ chinese: `辛苦`, pinyin: `xīnkǔ` },</v>
      </c>
      <c r="S481" t="s">
        <v>515</v>
      </c>
      <c r="T481" s="15" t="s">
        <v>516</v>
      </c>
      <c r="U481" t="str">
        <f t="shared" si="72"/>
        <v/>
      </c>
      <c r="W481" t="str">
        <f t="shared" si="73"/>
        <v/>
      </c>
    </row>
    <row r="482" spans="9:23" x14ac:dyDescent="0.15">
      <c r="I482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2" s="17" t="str">
        <f t="shared" ca="1" si="67"/>
        <v>_x000D_						{ chinese: `树`, pinyin: `shù` },_x000D_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2" t="s">
        <v>1959</v>
      </c>
      <c r="L482" s="15" t="s">
        <v>1960</v>
      </c>
      <c r="M482" t="str">
        <f t="shared" si="68"/>
        <v/>
      </c>
      <c r="O482" t="str">
        <f t="shared" si="69"/>
        <v/>
      </c>
      <c r="Q482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2" s="17" t="str">
        <f t="shared" ca="1" si="71"/>
        <v>_x000D_						{ chinese: `归`, pinyin: `ɡuī` },_x000D_						{ chinese: `戴`, pinyin: `dài` },_x000D_						{ chinese: `辛苦`, pinyin: `xīnkǔ` },</v>
      </c>
      <c r="S482" t="s">
        <v>606</v>
      </c>
      <c r="T482" s="15" t="s">
        <v>151</v>
      </c>
      <c r="U482" t="str">
        <f t="shared" si="72"/>
        <v/>
      </c>
      <c r="W482" t="str">
        <f t="shared" si="73"/>
        <v/>
      </c>
    </row>
    <row r="483" spans="9:23" x14ac:dyDescent="0.15">
      <c r="I483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3" s="17" t="str">
        <f t="shared" ca="1" si="67"/>
        <v>_x000D_						{ chinese: `爱`, pinyin: `ài` },_x000D_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3" t="s">
        <v>1305</v>
      </c>
      <c r="L483" s="15" t="s">
        <v>1306</v>
      </c>
      <c r="M483" t="str">
        <f t="shared" si="68"/>
        <v/>
      </c>
      <c r="O483" t="str">
        <f t="shared" si="69"/>
        <v/>
      </c>
      <c r="Q483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3" s="17" t="str">
        <f t="shared" ca="1" si="71"/>
        <v>_x000D_						{ chinese: `戴`, pinyin: `dài` },_x000D_						{ chinese: `辛苦`, pinyin: `xīnkǔ` },</v>
      </c>
      <c r="S483" t="s">
        <v>610</v>
      </c>
      <c r="T483" s="15" t="s">
        <v>611</v>
      </c>
      <c r="U483" t="str">
        <f t="shared" si="72"/>
        <v/>
      </c>
      <c r="W483" t="str">
        <f t="shared" si="73"/>
        <v/>
      </c>
    </row>
    <row r="484" spans="9:23" x14ac:dyDescent="0.15">
      <c r="I484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4" s="17" t="str">
        <f t="shared" ca="1" si="67"/>
        <v>_x000D_						{ chinese: `尖`, pinyin: `jiān` },_x000D_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4" t="s">
        <v>644</v>
      </c>
      <c r="L484" s="15" t="s">
        <v>645</v>
      </c>
      <c r="M484" t="str">
        <f t="shared" si="68"/>
        <v/>
      </c>
      <c r="O484" t="str">
        <f t="shared" si="69"/>
        <v/>
      </c>
      <c r="Q484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4" s="17" t="str">
        <f t="shared" ca="1" si="71"/>
        <v>_x000D_						{ chinese: `辛苦`, pinyin: `xīnkǔ` },</v>
      </c>
      <c r="S484" t="s">
        <v>632</v>
      </c>
      <c r="T484" s="15" t="s">
        <v>633</v>
      </c>
      <c r="U484" t="str">
        <f t="shared" si="72"/>
        <v/>
      </c>
      <c r="W484" t="str">
        <f t="shared" si="73"/>
        <v/>
      </c>
    </row>
    <row r="485" spans="9:23" x14ac:dyDescent="0.15">
      <c r="I485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5" s="17" t="str">
        <f t="shared" ca="1" si="67"/>
        <v>_x000D_						{ chinese: `角`, pinyin: `jiǎo` },_x000D_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5" t="s">
        <v>1325</v>
      </c>
      <c r="L485" s="15" t="s">
        <v>1326</v>
      </c>
      <c r="M485" t="str">
        <f t="shared" si="68"/>
        <v/>
      </c>
      <c r="O485" t="str">
        <f t="shared" si="69"/>
        <v/>
      </c>
      <c r="Q485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5" s="17" t="str">
        <f t="shared" ca="1" si="71"/>
        <v/>
      </c>
      <c r="U485" t="str">
        <f t="shared" si="72"/>
        <v xml:space="preserve"> </v>
      </c>
      <c r="V485" t="s">
        <v>391</v>
      </c>
      <c r="W485" t="str">
        <f t="shared" si="73"/>
        <v xml:space="preserve"> </v>
      </c>
    </row>
    <row r="486" spans="9:23" x14ac:dyDescent="0.15">
      <c r="I486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6" s="17" t="str">
        <f t="shared" ca="1" si="67"/>
        <v>_x000D_						{ chinese: `亮`, pinyin: `liànɡ` },_x000D_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6" t="s">
        <v>1213</v>
      </c>
      <c r="L486" s="15" t="s">
        <v>555</v>
      </c>
      <c r="M486" t="str">
        <f t="shared" si="68"/>
        <v/>
      </c>
      <c r="O486" t="str">
        <f t="shared" si="69"/>
        <v/>
      </c>
      <c r="Q486" s="16" t="str">
        <f t="shared" ca="1" si="70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6" s="17" t="str">
        <f t="shared" ca="1" si="71"/>
        <v>_x000D_				{_x000D_					names: { en: `Writing 3`, zh_cn: `写字表3`, zh_tw: `寫字錶3` },_x000D_					words: [_x000D_						{ chinese: `称`, pinyin: `chēnɡ` },_x000D_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},_x000D_					],_x000D_				},</v>
      </c>
      <c r="S486" t="s">
        <v>680</v>
      </c>
      <c r="T486" s="15" t="s">
        <v>681</v>
      </c>
      <c r="U486" t="str">
        <f t="shared" si="72"/>
        <v>Writing 3</v>
      </c>
      <c r="V486" t="s">
        <v>1878</v>
      </c>
      <c r="W486" t="str">
        <f t="shared" si="73"/>
        <v>寫字錶3</v>
      </c>
    </row>
    <row r="487" spans="9:23" x14ac:dyDescent="0.15">
      <c r="I487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7" s="17" t="str">
        <f t="shared" ca="1" si="67"/>
        <v>_x000D_						{ chinese: `机台`, pinyin: `jītái` },_x000D_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7" t="s">
        <v>1961</v>
      </c>
      <c r="L487" s="15" t="s">
        <v>1962</v>
      </c>
      <c r="M487" t="str">
        <f t="shared" si="68"/>
        <v/>
      </c>
      <c r="O487" t="str">
        <f t="shared" si="69"/>
        <v/>
      </c>
      <c r="Q487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7" s="17" t="str">
        <f t="shared" ca="1" si="71"/>
        <v>_x000D_						{ chinese: `柱`, pinyin: `zhù` },_x000D_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87" t="s">
        <v>693</v>
      </c>
      <c r="T487" s="15" t="s">
        <v>694</v>
      </c>
      <c r="U487" t="str">
        <f t="shared" si="72"/>
        <v/>
      </c>
      <c r="W487" t="str">
        <f t="shared" si="73"/>
        <v/>
      </c>
    </row>
    <row r="488" spans="9:23" x14ac:dyDescent="0.15">
      <c r="I488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8" s="17" t="str">
        <f t="shared" ca="1" si="67"/>
        <v>_x000D_						{ chinese: `放`, pinyin: `fànɡ` },_x000D_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8" t="s">
        <v>1416</v>
      </c>
      <c r="L488" s="15" t="s">
        <v>1417</v>
      </c>
      <c r="M488" t="str">
        <f t="shared" si="68"/>
        <v/>
      </c>
      <c r="O488" t="str">
        <f t="shared" si="69"/>
        <v/>
      </c>
      <c r="Q488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8" s="17" t="str">
        <f t="shared" ca="1" si="71"/>
        <v>_x000D_						{ chinese: `底`, pinyin: `dǐ` },_x000D_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88" t="s">
        <v>298</v>
      </c>
      <c r="T488" s="15" t="s">
        <v>299</v>
      </c>
      <c r="U488" t="str">
        <f t="shared" si="72"/>
        <v/>
      </c>
      <c r="W488" t="str">
        <f t="shared" si="73"/>
        <v/>
      </c>
    </row>
    <row r="489" spans="9:23" x14ac:dyDescent="0.15">
      <c r="I489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89" s="17" t="str">
        <f t="shared" ca="1" si="67"/>
        <v>_x000D_						{ chinese: `鱼`, pinyin: `yú` },_x000D_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89" t="s">
        <v>622</v>
      </c>
      <c r="L489" s="15" t="s">
        <v>623</v>
      </c>
      <c r="M489" t="str">
        <f t="shared" si="68"/>
        <v/>
      </c>
      <c r="O489" t="str">
        <f t="shared" si="69"/>
        <v/>
      </c>
      <c r="Q489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89" s="17" t="str">
        <f t="shared" ca="1" si="71"/>
        <v>_x000D_						{ chinese: `杆秤`, pinyin: `ɡǎnchènɡ` },_x000D_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89" t="s">
        <v>1963</v>
      </c>
      <c r="T489" s="15" t="s">
        <v>1964</v>
      </c>
      <c r="U489" t="str">
        <f t="shared" si="72"/>
        <v/>
      </c>
      <c r="W489" t="str">
        <f t="shared" si="73"/>
        <v/>
      </c>
    </row>
    <row r="490" spans="9:23" x14ac:dyDescent="0.15">
      <c r="I490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0" s="17" t="str">
        <f t="shared" ca="1" si="67"/>
        <v>_x000D_						{ chinese: `朵`, pinyin: `duǒ` },_x000D_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90" t="s">
        <v>1373</v>
      </c>
      <c r="L490" s="15" t="s">
        <v>1374</v>
      </c>
      <c r="M490" t="str">
        <f t="shared" si="68"/>
        <v/>
      </c>
      <c r="O490" t="str">
        <f t="shared" si="69"/>
        <v/>
      </c>
      <c r="Q490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0" s="17" t="str">
        <f t="shared" ca="1" si="71"/>
        <v>_x000D_						{ chinese: `做`, pinyin: `zuò` },_x000D_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0" t="s">
        <v>455</v>
      </c>
      <c r="T490" s="15" t="s">
        <v>200</v>
      </c>
      <c r="U490" t="str">
        <f t="shared" si="72"/>
        <v/>
      </c>
      <c r="W490" t="str">
        <f t="shared" si="73"/>
        <v/>
      </c>
    </row>
    <row r="491" spans="9:23" x14ac:dyDescent="0.15">
      <c r="I491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1" s="17" t="str">
        <f t="shared" ca="1" si="67"/>
        <v>_x000D_						{ chinese: `美`, pinyin: `měi` },_x000D_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91" t="s">
        <v>1965</v>
      </c>
      <c r="L491" s="15" t="s">
        <v>1498</v>
      </c>
      <c r="M491" t="str">
        <f t="shared" si="68"/>
        <v/>
      </c>
      <c r="O491" t="str">
        <f t="shared" si="69"/>
        <v/>
      </c>
      <c r="Q491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1" s="17" t="str">
        <f t="shared" ca="1" si="71"/>
        <v>_x000D_						{ chinese: `岁`, pinyin: `suì` },_x000D_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1" t="s">
        <v>1635</v>
      </c>
      <c r="T491" s="15" t="s">
        <v>1636</v>
      </c>
      <c r="U491" t="str">
        <f t="shared" si="72"/>
        <v/>
      </c>
      <c r="W491" t="str">
        <f t="shared" si="73"/>
        <v/>
      </c>
    </row>
    <row r="492" spans="9:23" x14ac:dyDescent="0.15">
      <c r="I492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2" s="17" t="str">
        <f t="shared" ca="1" si="67"/>
        <v>_x000D_						{ chinese: `直`, pinyin: `zhí` },_x000D_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92" t="s">
        <v>614</v>
      </c>
      <c r="L492" s="15" t="s">
        <v>257</v>
      </c>
      <c r="M492" t="str">
        <f t="shared" si="68"/>
        <v/>
      </c>
      <c r="O492" t="str">
        <f t="shared" si="69"/>
        <v/>
      </c>
      <c r="Q492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2" s="17" t="str">
        <f t="shared" ca="1" si="71"/>
        <v>_x000D_						{ chinese: `站`, pinyin: `zhàn` },_x000D_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2" t="s">
        <v>193</v>
      </c>
      <c r="T492" s="15" t="s">
        <v>194</v>
      </c>
      <c r="U492" t="str">
        <f t="shared" si="72"/>
        <v/>
      </c>
      <c r="W492" t="str">
        <f t="shared" si="73"/>
        <v/>
      </c>
    </row>
    <row r="493" spans="9:23" x14ac:dyDescent="0.15">
      <c r="I493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3" s="17" t="str">
        <f t="shared" ca="1" si="67"/>
        <v>_x000D_						{ chinese: `呀`, pinyin: `yɑ` },_x000D_						{ chinese: `边`, pinyin: `biān` },_x000D_						{ chinese: `呢`, pinyin: `ne` },_x000D_						{ chinese: `吗`, pinyin: `mɑ` },_x000D_						{ chinese: `吧`, pinyin: `bɑ` },_x000D_						{ chinese: `加`, pinyin: `jiā` },</v>
      </c>
      <c r="K493" t="s">
        <v>1460</v>
      </c>
      <c r="L493" s="15" t="s">
        <v>1461</v>
      </c>
      <c r="M493" t="str">
        <f t="shared" si="68"/>
        <v/>
      </c>
      <c r="O493" t="str">
        <f t="shared" si="69"/>
        <v/>
      </c>
      <c r="Q493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3" s="17" t="str">
        <f t="shared" ca="1" si="71"/>
        <v>_x000D_						{ chinese: `船`, pinyin: `chuán` },_x000D_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3" t="s">
        <v>570</v>
      </c>
      <c r="T493" s="15" t="s">
        <v>571</v>
      </c>
      <c r="U493" t="str">
        <f t="shared" si="72"/>
        <v/>
      </c>
      <c r="W493" t="str">
        <f t="shared" si="73"/>
        <v/>
      </c>
    </row>
    <row r="494" spans="9:23" x14ac:dyDescent="0.15">
      <c r="I494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4" s="17" t="str">
        <f t="shared" ca="1" si="67"/>
        <v>_x000D_						{ chinese: `边`, pinyin: `biān` },_x000D_						{ chinese: `呢`, pinyin: `ne` },_x000D_						{ chinese: `吗`, pinyin: `mɑ` },_x000D_						{ chinese: `吧`, pinyin: `bɑ` },_x000D_						{ chinese: `加`, pinyin: `jiā` },</v>
      </c>
      <c r="K494" t="s">
        <v>784</v>
      </c>
      <c r="L494" s="15" t="s">
        <v>785</v>
      </c>
      <c r="M494" t="str">
        <f t="shared" si="68"/>
        <v/>
      </c>
      <c r="O494" t="str">
        <f t="shared" si="69"/>
        <v/>
      </c>
      <c r="Q494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4" s="17" t="str">
        <f t="shared" ca="1" si="71"/>
        <v>_x000D_						{ chinese: `然`, pinyin: `rán` },_x000D_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4" t="s">
        <v>1673</v>
      </c>
      <c r="T494" s="15" t="s">
        <v>1674</v>
      </c>
      <c r="U494" t="str">
        <f t="shared" si="72"/>
        <v/>
      </c>
      <c r="W494" t="str">
        <f t="shared" si="73"/>
        <v/>
      </c>
    </row>
    <row r="495" spans="9:23" x14ac:dyDescent="0.15">
      <c r="I495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5" s="17" t="str">
        <f t="shared" ca="1" si="67"/>
        <v>_x000D_						{ chinese: `呢`, pinyin: `ne` },_x000D_						{ chinese: `吗`, pinyin: `mɑ` },_x000D_						{ chinese: `吧`, pinyin: `bɑ` },_x000D_						{ chinese: `加`, pinyin: `jiā` },</v>
      </c>
      <c r="K495" t="s">
        <v>1402</v>
      </c>
      <c r="L495" s="15" t="s">
        <v>1403</v>
      </c>
      <c r="M495" t="str">
        <f t="shared" si="68"/>
        <v/>
      </c>
      <c r="O495" t="str">
        <f t="shared" si="69"/>
        <v/>
      </c>
      <c r="Q495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5" s="17" t="str">
        <f t="shared" ca="1" si="71"/>
        <v>_x000D_						{ chinese: `画幅`, pinyin: `huàfú` },_x000D_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5" t="s">
        <v>1966</v>
      </c>
      <c r="T495" s="15" t="s">
        <v>1967</v>
      </c>
      <c r="U495" t="str">
        <f t="shared" si="72"/>
        <v/>
      </c>
      <c r="W495" t="str">
        <f t="shared" si="73"/>
        <v/>
      </c>
    </row>
    <row r="496" spans="9:23" x14ac:dyDescent="0.15">
      <c r="I496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6" s="17" t="str">
        <f t="shared" ca="1" si="67"/>
        <v>_x000D_						{ chinese: `吗`, pinyin: `mɑ` },_x000D_						{ chinese: `吧`, pinyin: `bɑ` },_x000D_						{ chinese: `加`, pinyin: `jiā` },</v>
      </c>
      <c r="K496" t="s">
        <v>1194</v>
      </c>
      <c r="L496" s="15" t="s">
        <v>1195</v>
      </c>
      <c r="M496" t="str">
        <f t="shared" si="68"/>
        <v/>
      </c>
      <c r="O496" t="str">
        <f t="shared" si="69"/>
        <v/>
      </c>
      <c r="Q496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6" s="17" t="str">
        <f t="shared" ca="1" si="71"/>
        <v>_x000D_						{ chinese: `评奖`, pinyin: `pínɡjiǎnɡ` },_x000D_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6" t="s">
        <v>756</v>
      </c>
      <c r="T496" s="15" t="s">
        <v>757</v>
      </c>
      <c r="U496" t="str">
        <f t="shared" si="72"/>
        <v/>
      </c>
      <c r="W496" t="str">
        <f t="shared" si="73"/>
        <v/>
      </c>
    </row>
    <row r="497" spans="9:23" x14ac:dyDescent="0.15">
      <c r="I497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7" s="17" t="str">
        <f t="shared" ca="1" si="67"/>
        <v>_x000D_						{ chinese: `吧`, pinyin: `bɑ` },_x000D_						{ chinese: `加`, pinyin: `jiā` },</v>
      </c>
      <c r="K497" t="s">
        <v>1445</v>
      </c>
      <c r="L497" s="15" t="s">
        <v>1446</v>
      </c>
      <c r="M497" t="str">
        <f t="shared" si="68"/>
        <v/>
      </c>
      <c r="O497" t="str">
        <f t="shared" si="69"/>
        <v/>
      </c>
      <c r="Q497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7" s="17" t="str">
        <f t="shared" ca="1" si="71"/>
        <v>_x000D_						{ chinese: `纸`, pinyin: `zhǐ` },_x000D_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7" t="s">
        <v>404</v>
      </c>
      <c r="T497" s="15" t="s">
        <v>405</v>
      </c>
      <c r="U497" t="str">
        <f t="shared" si="72"/>
        <v/>
      </c>
      <c r="W497" t="str">
        <f t="shared" si="73"/>
        <v/>
      </c>
    </row>
    <row r="498" spans="9:23" x14ac:dyDescent="0.15">
      <c r="I498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8" s="17" t="str">
        <f t="shared" ca="1" si="67"/>
        <v>_x000D_						{ chinese: `加`, pinyin: `jiā` },</v>
      </c>
      <c r="K498" t="s">
        <v>1968</v>
      </c>
      <c r="L498" s="15" t="s">
        <v>481</v>
      </c>
      <c r="M498" t="str">
        <f t="shared" si="68"/>
        <v/>
      </c>
      <c r="O498" t="str">
        <f t="shared" si="69"/>
        <v/>
      </c>
      <c r="Q498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8" s="17" t="str">
        <f t="shared" ca="1" si="71"/>
        <v>_x000D_						{ chinese: `报`, pinyin: `bào` },_x000D_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8" t="s">
        <v>777</v>
      </c>
      <c r="T498" s="15" t="s">
        <v>778</v>
      </c>
      <c r="U498" t="str">
        <f t="shared" si="72"/>
        <v/>
      </c>
      <c r="W498" t="str">
        <f t="shared" si="73"/>
        <v/>
      </c>
    </row>
    <row r="499" spans="9:23" x14ac:dyDescent="0.15">
      <c r="I499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499" s="17" t="str">
        <f t="shared" ca="1" si="67"/>
        <v/>
      </c>
      <c r="M499" t="str">
        <f t="shared" si="68"/>
        <v/>
      </c>
      <c r="O499" t="str">
        <f t="shared" si="69"/>
        <v/>
      </c>
      <c r="Q499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499" s="17" t="str">
        <f t="shared" ca="1" si="71"/>
        <v>_x000D_						{ chinese: `另`, pinyin: `lìnɡ` },_x000D_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499" t="s">
        <v>783</v>
      </c>
      <c r="T499" s="15" t="s">
        <v>285</v>
      </c>
      <c r="U499" t="str">
        <f t="shared" si="72"/>
        <v/>
      </c>
      <c r="W499" t="str">
        <f t="shared" si="73"/>
        <v/>
      </c>
    </row>
    <row r="500" spans="9:23" x14ac:dyDescent="0.15">
      <c r="I500" s="16" t="str">
        <f t="shared" ca="1" si="66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0" s="17" t="str">
        <f t="shared" ca="1" si="67"/>
        <v>_x000D_				{_x000D_					names: { en: `Writing 7`, zh_cn: `写字表7`, zh_tw: `寫字錶7` },_x000D_					words: [_x000D_						{ chinese: `文`, pinyin: `wén` },_x000D_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},_x000D_					],_x000D_				},</v>
      </c>
      <c r="K500" t="s">
        <v>410</v>
      </c>
      <c r="L500" s="15" t="s">
        <v>411</v>
      </c>
      <c r="M500" t="str">
        <f t="shared" si="68"/>
        <v>Writing 7</v>
      </c>
      <c r="N500" t="s">
        <v>1969</v>
      </c>
      <c r="O500" t="str">
        <f t="shared" si="69"/>
        <v>寫字錶7</v>
      </c>
      <c r="Q500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0" s="17" t="str">
        <f t="shared" ca="1" si="71"/>
        <v>_x000D_						{ chinese: `及`, pinyin: `jí` },_x000D_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0" t="s">
        <v>788</v>
      </c>
      <c r="T500" s="15" t="s">
        <v>180</v>
      </c>
      <c r="U500" t="str">
        <f t="shared" si="72"/>
        <v/>
      </c>
      <c r="W500" t="str">
        <f t="shared" si="73"/>
        <v/>
      </c>
    </row>
    <row r="501" spans="9:23" x14ac:dyDescent="0.15">
      <c r="I501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1" s="17" t="str">
        <f t="shared" ca="1" si="67"/>
        <v>_x000D_						{ chinese: `次`, pinyin: `cì` },_x000D_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01" t="s">
        <v>1480</v>
      </c>
      <c r="L501" s="15" t="s">
        <v>293</v>
      </c>
      <c r="M501" t="str">
        <f t="shared" si="68"/>
        <v/>
      </c>
      <c r="O501" t="str">
        <f t="shared" si="69"/>
        <v/>
      </c>
      <c r="Q501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1" s="17" t="str">
        <f t="shared" ca="1" si="71"/>
        <v>_x000D_						{ chinese: `拿`, pinyin: `ná` },_x000D_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1" t="s">
        <v>989</v>
      </c>
      <c r="T501" s="15" t="s">
        <v>990</v>
      </c>
      <c r="U501" t="str">
        <f t="shared" si="72"/>
        <v/>
      </c>
      <c r="W501" t="str">
        <f t="shared" si="73"/>
        <v/>
      </c>
    </row>
    <row r="502" spans="9:23" x14ac:dyDescent="0.15">
      <c r="I502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2" s="17" t="str">
        <f t="shared" ca="1" si="67"/>
        <v>_x000D_						{ chinese: `找`, pinyin: `zhǎo` },_x000D_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02" t="s">
        <v>1391</v>
      </c>
      <c r="L502" s="15" t="s">
        <v>1392</v>
      </c>
      <c r="M502" t="str">
        <f t="shared" si="68"/>
        <v/>
      </c>
      <c r="O502" t="str">
        <f t="shared" si="69"/>
        <v/>
      </c>
      <c r="Q502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2" s="17" t="str">
        <f t="shared" ca="1" si="71"/>
        <v>_x000D_						{ chinese: `并`, pinyin: `bìnɡ` },_x000D_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2" t="s">
        <v>799</v>
      </c>
      <c r="T502" s="15" t="s">
        <v>249</v>
      </c>
      <c r="U502" t="str">
        <f t="shared" si="72"/>
        <v/>
      </c>
      <c r="W502" t="str">
        <f t="shared" si="73"/>
        <v/>
      </c>
    </row>
    <row r="503" spans="9:23" x14ac:dyDescent="0.15">
      <c r="I503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3" s="17" t="str">
        <f t="shared" ca="1" si="67"/>
        <v>_x000D_						{ chinese: `平`, pinyin: `pínɡ` },_x000D_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03" t="s">
        <v>1500</v>
      </c>
      <c r="L503" s="15" t="s">
        <v>1501</v>
      </c>
      <c r="M503" t="str">
        <f t="shared" si="68"/>
        <v/>
      </c>
      <c r="O503" t="str">
        <f t="shared" si="69"/>
        <v/>
      </c>
      <c r="Q503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3" s="17" t="str">
        <f t="shared" ca="1" si="71"/>
        <v>_x000D_						{ chinese: `封`, pinyin: `fēnɡ` },_x000D_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3" t="s">
        <v>814</v>
      </c>
      <c r="T503" s="15" t="s">
        <v>271</v>
      </c>
      <c r="U503" t="str">
        <f t="shared" si="72"/>
        <v/>
      </c>
      <c r="W503" t="str">
        <f t="shared" si="73"/>
        <v/>
      </c>
    </row>
    <row r="504" spans="9:23" x14ac:dyDescent="0.15">
      <c r="I504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4" s="17" t="str">
        <f t="shared" ca="1" si="67"/>
        <v>_x000D_						{ chinese: `办`, pinyin: `bàn` },_x000D_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04" t="s">
        <v>1395</v>
      </c>
      <c r="L504" s="15" t="s">
        <v>1118</v>
      </c>
      <c r="M504" t="str">
        <f t="shared" si="68"/>
        <v/>
      </c>
      <c r="O504" t="str">
        <f t="shared" si="69"/>
        <v/>
      </c>
      <c r="Q504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4" s="17" t="str">
        <f t="shared" ca="1" si="71"/>
        <v>_x000D_						{ chinese: `信`, pinyin: `xìn` },_x000D_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4" t="s">
        <v>635</v>
      </c>
      <c r="T504" s="15" t="s">
        <v>636</v>
      </c>
      <c r="U504" t="str">
        <f t="shared" si="72"/>
        <v/>
      </c>
      <c r="W504" t="str">
        <f t="shared" si="73"/>
        <v/>
      </c>
    </row>
    <row r="505" spans="9:23" x14ac:dyDescent="0.15">
      <c r="I505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5" s="17" t="str">
        <f t="shared" ca="1" si="67"/>
        <v>_x000D_						{ chinese: `让`, pinyin: `rànɡ` },_x000D_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05" t="s">
        <v>242</v>
      </c>
      <c r="L505" s="15" t="s">
        <v>243</v>
      </c>
      <c r="M505" t="str">
        <f t="shared" si="68"/>
        <v/>
      </c>
      <c r="O505" t="str">
        <f t="shared" si="69"/>
        <v/>
      </c>
      <c r="Q505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5" s="17" t="str">
        <f t="shared" ca="1" si="71"/>
        <v>_x000D_						{ chinese: `今`, pinyin: `jīn` },_x000D_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5" t="s">
        <v>1970</v>
      </c>
      <c r="T505" s="15" t="s">
        <v>1304</v>
      </c>
      <c r="U505" t="str">
        <f t="shared" si="72"/>
        <v/>
      </c>
      <c r="W505" t="str">
        <f t="shared" si="73"/>
        <v/>
      </c>
    </row>
    <row r="506" spans="9:23" x14ac:dyDescent="0.15">
      <c r="I506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6" s="17" t="str">
        <f t="shared" ca="1" si="67"/>
        <v>_x000D_						{ chinese: `包`, pinyin: `bāo` },_x000D_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06" t="s">
        <v>1971</v>
      </c>
      <c r="L506" s="15" t="s">
        <v>1972</v>
      </c>
      <c r="M506" t="str">
        <f t="shared" si="68"/>
        <v/>
      </c>
      <c r="O506" t="str">
        <f t="shared" si="69"/>
        <v/>
      </c>
      <c r="Q506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6" s="17" t="str">
        <f t="shared" ca="1" si="71"/>
        <v>_x000D_						{ chinese: `支`, pinyin: `zhī` },_x000D_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6" t="s">
        <v>572</v>
      </c>
      <c r="T506" s="15" t="s">
        <v>573</v>
      </c>
      <c r="U506" t="str">
        <f t="shared" si="72"/>
        <v/>
      </c>
      <c r="W506" t="str">
        <f t="shared" si="73"/>
        <v/>
      </c>
    </row>
    <row r="507" spans="9:23" x14ac:dyDescent="0.15">
      <c r="I507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7" s="17" t="str">
        <f t="shared" ca="1" si="67"/>
        <v>_x000D_						{ chinese: `钟`, pinyin: `zhōnɡ` },_x000D_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07" t="s">
        <v>1517</v>
      </c>
      <c r="L507" s="15" t="s">
        <v>914</v>
      </c>
      <c r="M507" t="str">
        <f t="shared" si="68"/>
        <v/>
      </c>
      <c r="O507" t="str">
        <f t="shared" si="69"/>
        <v/>
      </c>
      <c r="Q507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7" s="17" t="str">
        <f t="shared" ca="1" si="71"/>
        <v>_x000D_						{ chinese: `圆珠笔`, pinyin: `yuánzhūbǐ` },_x000D_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7" t="s">
        <v>1973</v>
      </c>
      <c r="T507" s="15" t="s">
        <v>1974</v>
      </c>
      <c r="U507" t="str">
        <f t="shared" si="72"/>
        <v/>
      </c>
      <c r="W507" t="str">
        <f t="shared" si="73"/>
        <v/>
      </c>
    </row>
    <row r="508" spans="9:23" x14ac:dyDescent="0.15">
      <c r="I508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8" s="17" t="str">
        <f t="shared" ca="1" si="67"/>
        <v>_x000D_						{ chinese: `丁`, pinyin: `dīnɡ` },_x000D_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08" t="s">
        <v>1520</v>
      </c>
      <c r="L508" s="15" t="s">
        <v>1477</v>
      </c>
      <c r="M508" t="str">
        <f t="shared" si="68"/>
        <v/>
      </c>
      <c r="O508" t="str">
        <f t="shared" si="69"/>
        <v/>
      </c>
      <c r="Q508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8" s="17" t="str">
        <f t="shared" ca="1" si="71"/>
        <v>_x000D_						{ chinese: `灯`, pinyin: `dēnɡ` },_x000D_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8" t="s">
        <v>1975</v>
      </c>
      <c r="T508" s="15" t="s">
        <v>350</v>
      </c>
      <c r="U508" t="str">
        <f t="shared" si="72"/>
        <v/>
      </c>
      <c r="W508" t="str">
        <f t="shared" si="73"/>
        <v/>
      </c>
    </row>
    <row r="509" spans="9:23" x14ac:dyDescent="0.15">
      <c r="I509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09" s="17" t="str">
        <f t="shared" ca="1" si="67"/>
        <v>_x000D_						{ chinese: `元`, pinyin: `yuán` },_x000D_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09" t="s">
        <v>1521</v>
      </c>
      <c r="L509" s="15" t="s">
        <v>420</v>
      </c>
      <c r="M509" t="str">
        <f t="shared" si="68"/>
        <v/>
      </c>
      <c r="O509" t="str">
        <f t="shared" si="69"/>
        <v/>
      </c>
      <c r="Q509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09" s="17" t="str">
        <f t="shared" ca="1" si="71"/>
        <v>_x000D_						{ chinese: `电影`, pinyin: `diànyǐnɡ` },_x000D_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09" t="s">
        <v>1976</v>
      </c>
      <c r="T509" s="15" t="s">
        <v>1977</v>
      </c>
      <c r="U509" t="str">
        <f t="shared" si="72"/>
        <v/>
      </c>
      <c r="W509" t="str">
        <f t="shared" si="73"/>
        <v/>
      </c>
    </row>
    <row r="510" spans="9:23" x14ac:dyDescent="0.15">
      <c r="I510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0" s="17" t="str">
        <f t="shared" ca="1" si="67"/>
        <v>_x000D_						{ chinese: `共`, pinyin: `ɡònɡ` },_x000D_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0" t="s">
        <v>1536</v>
      </c>
      <c r="L510" s="15" t="s">
        <v>1537</v>
      </c>
      <c r="M510" t="str">
        <f t="shared" si="68"/>
        <v/>
      </c>
      <c r="O510" t="str">
        <f t="shared" si="69"/>
        <v/>
      </c>
      <c r="Q510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0" s="17" t="str">
        <f t="shared" ca="1" si="71"/>
        <v>_x000D_						{ chinese: `哄`, pinyin: `hǒnɡ` },_x000D_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10" t="s">
        <v>903</v>
      </c>
      <c r="T510" s="15" t="s">
        <v>904</v>
      </c>
      <c r="U510" t="str">
        <f t="shared" si="72"/>
        <v/>
      </c>
      <c r="W510" t="str">
        <f t="shared" si="73"/>
        <v/>
      </c>
    </row>
    <row r="511" spans="9:23" x14ac:dyDescent="0.15">
      <c r="I511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1" s="17" t="str">
        <f t="shared" ca="1" si="67"/>
        <v>_x000D_						{ chinese: `已经`, pinyin: `yǐjīnɡ` },_x000D_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1" t="s">
        <v>1546</v>
      </c>
      <c r="L511" s="15" t="s">
        <v>1547</v>
      </c>
      <c r="M511" t="str">
        <f t="shared" si="68"/>
        <v/>
      </c>
      <c r="O511" t="str">
        <f t="shared" si="69"/>
        <v/>
      </c>
      <c r="Q511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1" s="17" t="str">
        <f t="shared" ca="1" si="71"/>
        <v>_x000D_						{ chinese: `先`, pinyin: `xiān` },_x000D_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11" t="s">
        <v>908</v>
      </c>
      <c r="T511" s="15" t="s">
        <v>898</v>
      </c>
      <c r="U511" t="str">
        <f t="shared" si="72"/>
        <v/>
      </c>
      <c r="W511" t="str">
        <f t="shared" si="73"/>
        <v/>
      </c>
    </row>
    <row r="512" spans="9:23" x14ac:dyDescent="0.15">
      <c r="I512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2" s="17" t="str">
        <f t="shared" ca="1" si="67"/>
        <v>_x000D_						{ chinese: `坐`, pinyin: `zuò` },_x000D_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2" t="s">
        <v>199</v>
      </c>
      <c r="L512" s="15" t="s">
        <v>200</v>
      </c>
      <c r="M512" t="str">
        <f t="shared" si="68"/>
        <v/>
      </c>
      <c r="O512" t="str">
        <f t="shared" si="69"/>
        <v/>
      </c>
      <c r="Q512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2" s="17" t="str">
        <f t="shared" ca="1" si="71"/>
        <v>_x000D_						{ chinese: `闭`, pinyin: `bì` },_x000D_						{ chinese: `脸`, pinyin: `liǎn` },_x000D_						{ chinese: `沉`, pinyin: `chén` },_x000D_						{ chinese: `发`, pinyin: `fā` },_x000D_						{ chinese: `窗`, pinyin: `chuānɡ` },_x000D_						{ chinese: `沙`, pinyin: `shā` },</v>
      </c>
      <c r="S512" t="s">
        <v>917</v>
      </c>
      <c r="T512" s="15" t="s">
        <v>918</v>
      </c>
      <c r="U512" t="str">
        <f t="shared" si="72"/>
        <v/>
      </c>
      <c r="W512" t="str">
        <f t="shared" si="73"/>
        <v/>
      </c>
    </row>
    <row r="513" spans="9:23" x14ac:dyDescent="0.15">
      <c r="I513" s="16" t="str">
        <f t="shared" ca="1" si="66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3" s="17" t="str">
        <f t="shared" ca="1" si="67"/>
        <v>_x000D_						{ chinese: `要`, pinyin: `yào` },_x000D_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3" t="s">
        <v>1061</v>
      </c>
      <c r="L513" s="15" t="s">
        <v>1062</v>
      </c>
      <c r="M513" t="str">
        <f t="shared" si="68"/>
        <v/>
      </c>
      <c r="O513" t="str">
        <f t="shared" si="69"/>
        <v/>
      </c>
      <c r="Q513" s="16" t="str">
        <f t="shared" ca="1" si="70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3" s="17" t="str">
        <f t="shared" ca="1" si="71"/>
        <v>_x000D_						{ chinese: `脸`, pinyin: `liǎn` },_x000D_						{ chinese: `沉`, pinyin: `chén` },_x000D_						{ chinese: `发`, pinyin: `fā` },_x000D_						{ chinese: `窗`, pinyin: `chuānɡ` },_x000D_						{ chinese: `沙`, pinyin: `shā` },</v>
      </c>
      <c r="S513" t="s">
        <v>1978</v>
      </c>
      <c r="T513" s="15" t="s">
        <v>1979</v>
      </c>
      <c r="U513" t="str">
        <f t="shared" si="72"/>
        <v/>
      </c>
      <c r="W513" t="str">
        <f t="shared" si="73"/>
        <v/>
      </c>
    </row>
    <row r="514" spans="9:23" x14ac:dyDescent="0.15">
      <c r="I514" s="16" t="str">
        <f t="shared" ref="I514:I547" ca="1" si="74">IF(0=LEN(M514),OFFSET(I514, 1, 0), J514 &amp; IF(0=LEN(OFFSET(I514, 1, 0)), "",OFFSET(I514, 1, 0))) &amp; ""</f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4" s="17" t="str">
        <f t="shared" ref="J514:J547" ca="1" si="75">IF(0=LEN(K514),"",IF(0=LEN(M514), "", CHAR(13) &amp; REPT(CHAR(9), 4) &amp; "{" &amp; CHAR(13) &amp; REPT(CHAR(9), 5) &amp; "names: { en: `"&amp;M514&amp;"`, zh_cn: `"&amp;N514&amp;"`, zh_tw: `"&amp;O514&amp;"` }," &amp; CHAR(13) &amp; REPT(CHAR(9), 5) &amp; "words: [") &amp; CHAR(13) &amp; REPT(CHAR(9),6)&amp;"{ chinese: `"&amp;K514&amp;"`, pinyin: `"&amp;L514&amp;"` }," &amp; IF(0=LEN(OFFSET(K514,1,0)), "", OFFSET(J514, 1, 0)) &amp; IF(0=LEN(M514),"",CHAR(13) &amp; REPT(CHAR(9), 5) &amp; "]," &amp; CHAR(13) &amp; REPT(CHAR(9), 4) &amp; "},"))</f>
        <v>_x000D_						{ chinese: `连`, pinyin: `lián` },_x000D_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4" t="s">
        <v>760</v>
      </c>
      <c r="L514" s="15" t="s">
        <v>761</v>
      </c>
      <c r="M514" t="str">
        <f t="shared" ref="M514:M547" si="76">SUBSTITUTE(SUBSTITUTE(N514,"识字表", "Literacy "),"写字表","Writing ")</f>
        <v/>
      </c>
      <c r="O514" t="str">
        <f t="shared" ref="O514:O547" si="77">SUBSTITUTE(SUBSTITUTE(N514,"识字表", "識字錶"),"写字表","寫字錶")</f>
        <v/>
      </c>
      <c r="Q514" s="16" t="str">
        <f t="shared" ref="Q514:Q577" ca="1" si="78">IF(0=LEN(U514),OFFSET(Q514, 1, 0), R514 &amp; IF(0=LEN(OFFSET(Q514, 1, 0)), "",OFFSET(Q514, 1, 0))) &amp; ""</f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4" s="17" t="str">
        <f t="shared" ref="R514:R577" ca="1" si="79">IF(0=LEN(S514),"",IF(0=LEN(U514), "", CHAR(13) &amp; REPT(CHAR(9), 4) &amp; "{" &amp; CHAR(13) &amp; REPT(CHAR(9), 5) &amp; "names: { en: `"&amp;U514&amp;"`, zh_cn: `"&amp;V514&amp;"`, zh_tw: `"&amp;W514&amp;"` }," &amp; CHAR(13) &amp; REPT(CHAR(9), 5) &amp; "words: [") &amp; CHAR(13) &amp; REPT(CHAR(9),6)&amp;"{ chinese: `"&amp;S514&amp;"`, pinyin: `"&amp;T514&amp;"` }," &amp; IF(0=LEN(OFFSET(S514,1,0)), "", OFFSET(R514, 1, 0)) &amp; IF(0=LEN(U514),"",CHAR(13) &amp; REPT(CHAR(9), 5) &amp; "]," &amp; CHAR(13) &amp; REPT(CHAR(9), 4) &amp; "},"))</f>
        <v>_x000D_						{ chinese: `沉`, pinyin: `chén` },_x000D_						{ chinese: `发`, pinyin: `fā` },_x000D_						{ chinese: `窗`, pinyin: `chuānɡ` },_x000D_						{ chinese: `沙`, pinyin: `shā` },</v>
      </c>
      <c r="S514" t="s">
        <v>1390</v>
      </c>
      <c r="T514" s="15" t="s">
        <v>867</v>
      </c>
      <c r="U514" t="str">
        <f t="shared" ref="U514:U577" si="80">SUBSTITUTE(SUBSTITUTE(SUBSTITUTE(V514,"识字表", "Literacy "),"写字表","Writing "),"词语","Words ")</f>
        <v/>
      </c>
      <c r="W514" t="str">
        <f t="shared" ref="W514:W577" si="81">SUBSTITUTE(SUBSTITUTE(SUBSTITUTE(V514,"识字表", "識字錶"),"写字表","寫字錶"),"词语","詞語")</f>
        <v/>
      </c>
    </row>
    <row r="515" spans="9:23" x14ac:dyDescent="0.15">
      <c r="I515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5" s="17" t="str">
        <f t="shared" ca="1" si="75"/>
        <v>_x000D_						{ chinese: `百`, pinyin: `bǎi` },_x000D_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5" t="s">
        <v>1572</v>
      </c>
      <c r="L515" s="15" t="s">
        <v>1573</v>
      </c>
      <c r="M515" t="str">
        <f t="shared" si="76"/>
        <v/>
      </c>
      <c r="O515" t="str">
        <f t="shared" si="77"/>
        <v/>
      </c>
      <c r="Q515" s="16" t="str">
        <f t="shared" ca="1" si="78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5" s="17" t="str">
        <f t="shared" ca="1" si="79"/>
        <v>_x000D_						{ chinese: `发`, pinyin: `fā` },_x000D_						{ chinese: `窗`, pinyin: `chuānɡ` },_x000D_						{ chinese: `沙`, pinyin: `shā` },</v>
      </c>
      <c r="S515" t="s">
        <v>947</v>
      </c>
      <c r="T515" s="15" t="s">
        <v>1980</v>
      </c>
      <c r="U515" t="str">
        <f t="shared" si="80"/>
        <v/>
      </c>
      <c r="W515" t="str">
        <f t="shared" si="81"/>
        <v/>
      </c>
    </row>
    <row r="516" spans="9:23" x14ac:dyDescent="0.15">
      <c r="I516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6" s="17" t="str">
        <f t="shared" ca="1" si="75"/>
        <v>_x000D_						{ chinese: `还`, pinyin: `hái` },_x000D_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6" t="s">
        <v>752</v>
      </c>
      <c r="L516" s="15" t="s">
        <v>753</v>
      </c>
      <c r="M516" t="str">
        <f t="shared" si="76"/>
        <v/>
      </c>
      <c r="O516" t="str">
        <f t="shared" si="77"/>
        <v/>
      </c>
      <c r="Q516" s="16" t="str">
        <f t="shared" ca="1" si="78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6" s="17" t="str">
        <f t="shared" ca="1" si="79"/>
        <v>_x000D_						{ chinese: `窗`, pinyin: `chuānɡ` },_x000D_						{ chinese: `沙`, pinyin: `shā` },</v>
      </c>
      <c r="S516" t="s">
        <v>847</v>
      </c>
      <c r="T516" s="15" t="s">
        <v>848</v>
      </c>
      <c r="U516" t="str">
        <f t="shared" si="80"/>
        <v/>
      </c>
      <c r="W516" t="str">
        <f t="shared" si="81"/>
        <v/>
      </c>
    </row>
    <row r="517" spans="9:23" x14ac:dyDescent="0.15">
      <c r="I517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7" s="17" t="str">
        <f t="shared" ca="1" si="75"/>
        <v>_x000D_						{ chinese: `舌`, pinyin: `shé` },_x000D_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7" t="s">
        <v>1576</v>
      </c>
      <c r="L517" s="15" t="s">
        <v>1577</v>
      </c>
      <c r="M517" t="str">
        <f t="shared" si="76"/>
        <v/>
      </c>
      <c r="O517" t="str">
        <f t="shared" si="77"/>
        <v/>
      </c>
      <c r="Q517" s="16" t="str">
        <f t="shared" ca="1" si="78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7" s="17" t="str">
        <f t="shared" ca="1" si="79"/>
        <v>_x000D_						{ chinese: `沙`, pinyin: `shā` },</v>
      </c>
      <c r="S517" t="s">
        <v>967</v>
      </c>
      <c r="T517" s="15" t="s">
        <v>968</v>
      </c>
      <c r="U517" t="str">
        <f t="shared" si="80"/>
        <v/>
      </c>
      <c r="W517" t="str">
        <f t="shared" si="81"/>
        <v/>
      </c>
    </row>
    <row r="518" spans="9:23" x14ac:dyDescent="0.15">
      <c r="I518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8" s="17" t="str">
        <f t="shared" ca="1" si="75"/>
        <v>_x000D_						{ chinese: `点`, pinyin: `diǎn` },_x000D_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8" t="s">
        <v>1055</v>
      </c>
      <c r="L518" s="15" t="s">
        <v>1056</v>
      </c>
      <c r="M518" t="str">
        <f t="shared" si="76"/>
        <v/>
      </c>
      <c r="O518" t="str">
        <f t="shared" si="77"/>
        <v/>
      </c>
      <c r="Q518" s="16" t="str">
        <f t="shared" ca="1" si="78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8" s="17" t="str">
        <f t="shared" ca="1" si="79"/>
        <v/>
      </c>
      <c r="U518" t="str">
        <f t="shared" si="80"/>
        <v xml:space="preserve"> </v>
      </c>
      <c r="V518" t="s">
        <v>391</v>
      </c>
      <c r="W518" t="str">
        <f t="shared" si="81"/>
        <v xml:space="preserve"> </v>
      </c>
    </row>
    <row r="519" spans="9:23" x14ac:dyDescent="0.15">
      <c r="I519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19" s="17" t="str">
        <f t="shared" ca="1" si="75"/>
        <v>_x000D_						{ chinese: `块`, pinyin: `kuài` },_x000D_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19" t="s">
        <v>598</v>
      </c>
      <c r="L519" s="15" t="s">
        <v>599</v>
      </c>
      <c r="M519" t="str">
        <f t="shared" si="76"/>
        <v/>
      </c>
      <c r="O519" t="str">
        <f t="shared" si="77"/>
        <v/>
      </c>
      <c r="Q519" s="16" t="str">
        <f t="shared" ca="1" si="78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19" s="17" t="str">
        <f t="shared" ca="1" si="79"/>
        <v>_x000D_				{_x000D_					names: { en: `Writing 4`, zh_cn: `写字表4`, zh_tw: `寫字錶4` },_x000D_					words: [_x000D_						{ chinese: `依`, pinyin: `yī` },_x000D_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},_x000D_					],_x000D_				},</v>
      </c>
      <c r="S519" t="s">
        <v>1032</v>
      </c>
      <c r="T519" s="15" t="s">
        <v>129</v>
      </c>
      <c r="U519" t="str">
        <f t="shared" si="80"/>
        <v>Writing 4</v>
      </c>
      <c r="V519" t="s">
        <v>1912</v>
      </c>
      <c r="W519" t="str">
        <f t="shared" si="81"/>
        <v>寫字錶4</v>
      </c>
    </row>
    <row r="520" spans="9:23" x14ac:dyDescent="0.15">
      <c r="I520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20" s="17" t="str">
        <f t="shared" ca="1" si="75"/>
        <v>_x000D_						{ chinese: `非`, pinyin: `fēi` },_x000D_						{ chinese: `常`, pinyin: `chánɡ` },_x000D_						{ chinese: `往`, pinyin: `wǎnɡ` },_x000D_						{ chinese: `瓜`, pinyin: `ɡuā` },_x000D_						{ chinese: `进`, pinyin: `jìn` },_x000D_						{ chinese: `空`, pinyin: `kōnɡ` },</v>
      </c>
      <c r="K520" t="s">
        <v>1981</v>
      </c>
      <c r="L520" s="15" t="s">
        <v>548</v>
      </c>
      <c r="M520" t="str">
        <f t="shared" si="76"/>
        <v/>
      </c>
      <c r="O520" t="str">
        <f t="shared" si="77"/>
        <v/>
      </c>
      <c r="Q520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0" s="17" t="str">
        <f t="shared" ca="1" si="79"/>
        <v>_x000D_						{ chinese: `尽`, pinyin: `jìn` },_x000D_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0" t="s">
        <v>1037</v>
      </c>
      <c r="T520" s="15" t="s">
        <v>732</v>
      </c>
      <c r="U520" t="str">
        <f t="shared" si="80"/>
        <v/>
      </c>
      <c r="W520" t="str">
        <f t="shared" si="81"/>
        <v/>
      </c>
    </row>
    <row r="521" spans="9:23" x14ac:dyDescent="0.15">
      <c r="I521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21" s="17" t="str">
        <f t="shared" ca="1" si="75"/>
        <v>_x000D_						{ chinese: `常`, pinyin: `chánɡ` },_x000D_						{ chinese: `往`, pinyin: `wǎnɡ` },_x000D_						{ chinese: `瓜`, pinyin: `ɡuā` },_x000D_						{ chinese: `进`, pinyin: `jìn` },_x000D_						{ chinese: `空`, pinyin: `kōnɡ` },</v>
      </c>
      <c r="K521" t="s">
        <v>1982</v>
      </c>
      <c r="L521" s="15" t="s">
        <v>522</v>
      </c>
      <c r="M521" t="str">
        <f t="shared" si="76"/>
        <v/>
      </c>
      <c r="O521" t="str">
        <f t="shared" si="77"/>
        <v/>
      </c>
      <c r="Q521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1" s="17" t="str">
        <f t="shared" ca="1" si="79"/>
        <v>_x000D_						{ chinese: `黄`, pinyin: `huánɡ` },_x000D_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1" t="s">
        <v>1983</v>
      </c>
      <c r="T521" s="15" t="s">
        <v>1984</v>
      </c>
      <c r="U521" t="str">
        <f t="shared" si="80"/>
        <v/>
      </c>
      <c r="W521" t="str">
        <f t="shared" si="81"/>
        <v/>
      </c>
    </row>
    <row r="522" spans="9:23" x14ac:dyDescent="0.15">
      <c r="I522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22" s="17" t="str">
        <f t="shared" ca="1" si="75"/>
        <v>_x000D_						{ chinese: `往`, pinyin: `wǎnɡ` },_x000D_						{ chinese: `瓜`, pinyin: `ɡuā` },_x000D_						{ chinese: `进`, pinyin: `jìn` },_x000D_						{ chinese: `空`, pinyin: `kōnɡ` },</v>
      </c>
      <c r="K522" t="s">
        <v>829</v>
      </c>
      <c r="L522" s="15" t="s">
        <v>830</v>
      </c>
      <c r="M522" t="str">
        <f t="shared" si="76"/>
        <v/>
      </c>
      <c r="O522" t="str">
        <f t="shared" si="77"/>
        <v/>
      </c>
      <c r="Q522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2" s="17" t="str">
        <f t="shared" ca="1" si="79"/>
        <v>_x000D_						{ chinese: `层`, pinyin: `cénɡ` },_x000D_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2" t="s">
        <v>1053</v>
      </c>
      <c r="T522" s="15" t="s">
        <v>1054</v>
      </c>
      <c r="U522" t="str">
        <f t="shared" si="80"/>
        <v/>
      </c>
      <c r="W522" t="str">
        <f t="shared" si="81"/>
        <v/>
      </c>
    </row>
    <row r="523" spans="9:23" x14ac:dyDescent="0.15">
      <c r="I523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23" s="17" t="str">
        <f t="shared" ca="1" si="75"/>
        <v>_x000D_						{ chinese: `瓜`, pinyin: `ɡuā` },_x000D_						{ chinese: `进`, pinyin: `jìn` },_x000D_						{ chinese: `空`, pinyin: `kōnɡ` },</v>
      </c>
      <c r="K523" t="s">
        <v>1617</v>
      </c>
      <c r="L523" s="15" t="s">
        <v>844</v>
      </c>
      <c r="M523" t="str">
        <f t="shared" si="76"/>
        <v/>
      </c>
      <c r="O523" t="str">
        <f t="shared" si="77"/>
        <v/>
      </c>
      <c r="Q523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3" s="17" t="str">
        <f t="shared" ca="1" si="79"/>
        <v>_x000D_						{ chinese: `照`, pinyin: `zhào` },_x000D_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3" t="s">
        <v>994</v>
      </c>
      <c r="T523" s="15" t="s">
        <v>167</v>
      </c>
      <c r="U523" t="str">
        <f t="shared" si="80"/>
        <v/>
      </c>
      <c r="W523" t="str">
        <f t="shared" si="81"/>
        <v/>
      </c>
    </row>
    <row r="524" spans="9:23" x14ac:dyDescent="0.15">
      <c r="I524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24" s="17" t="str">
        <f t="shared" ca="1" si="75"/>
        <v>_x000D_						{ chinese: `进`, pinyin: `jìn` },_x000D_						{ chinese: `空`, pinyin: `kōnɡ` },</v>
      </c>
      <c r="K524" t="s">
        <v>1422</v>
      </c>
      <c r="L524" s="15" t="s">
        <v>732</v>
      </c>
      <c r="M524" t="str">
        <f t="shared" si="76"/>
        <v/>
      </c>
      <c r="O524" t="str">
        <f t="shared" si="77"/>
        <v/>
      </c>
      <c r="Q524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4" s="17" t="str">
        <f t="shared" ca="1" si="79"/>
        <v>_x000D_						{ chinese: `炉`, pinyin: `lú` },_x000D_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4" t="s">
        <v>1065</v>
      </c>
      <c r="T524" s="15" t="s">
        <v>1066</v>
      </c>
      <c r="U524" t="str">
        <f t="shared" si="80"/>
        <v/>
      </c>
      <c r="W524" t="str">
        <f t="shared" si="81"/>
        <v/>
      </c>
    </row>
    <row r="525" spans="9:23" x14ac:dyDescent="0.15">
      <c r="I525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25" s="17" t="str">
        <f t="shared" ca="1" si="75"/>
        <v>_x000D_						{ chinese: `空`, pinyin: `kōnɡ` },</v>
      </c>
      <c r="K525" t="s">
        <v>1121</v>
      </c>
      <c r="L525" s="15" t="s">
        <v>1122</v>
      </c>
      <c r="M525" t="str">
        <f t="shared" si="76"/>
        <v/>
      </c>
      <c r="O525" t="str">
        <f t="shared" si="77"/>
        <v/>
      </c>
      <c r="Q525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5" s="17" t="str">
        <f t="shared" ca="1" si="79"/>
        <v>_x000D_						{ chinese: `烟`, pinyin: `yān` },_x000D_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5" t="s">
        <v>1071</v>
      </c>
      <c r="T525" s="15" t="s">
        <v>1072</v>
      </c>
      <c r="U525" t="str">
        <f t="shared" si="80"/>
        <v/>
      </c>
      <c r="W525" t="str">
        <f t="shared" si="81"/>
        <v/>
      </c>
    </row>
    <row r="526" spans="9:23" x14ac:dyDescent="0.15">
      <c r="I526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26" s="17" t="str">
        <f t="shared" ca="1" si="75"/>
        <v/>
      </c>
      <c r="M526" t="str">
        <f t="shared" si="76"/>
        <v/>
      </c>
      <c r="O526" t="str">
        <f t="shared" si="77"/>
        <v/>
      </c>
      <c r="Q526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6" s="17" t="str">
        <f t="shared" ca="1" si="79"/>
        <v>_x000D_						{ chinese: `挂`, pinyin: `ɡuà` },_x000D_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6" t="s">
        <v>1291</v>
      </c>
      <c r="T526" s="15" t="s">
        <v>1292</v>
      </c>
      <c r="U526" t="str">
        <f t="shared" si="80"/>
        <v/>
      </c>
      <c r="W526" t="str">
        <f t="shared" si="81"/>
        <v/>
      </c>
    </row>
    <row r="527" spans="9:23" x14ac:dyDescent="0.15">
      <c r="I527" s="16" t="str">
        <f t="shared" ca="1" si="74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J527" s="17" t="str">
        <f t="shared" ca="1" si="75"/>
        <v>_x000D_				{_x000D_					names: { en: `Writing 8`, zh_cn: `写字表8`, zh_tw: `寫字錶8` },_x000D_					words: [_x000D_						{ chinese: `病`, pinyin: `bìnɡ` },_x000D_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},_x000D_					],_x000D_				},</v>
      </c>
      <c r="K527" t="s">
        <v>248</v>
      </c>
      <c r="L527" s="15" t="s">
        <v>249</v>
      </c>
      <c r="M527" t="str">
        <f t="shared" si="76"/>
        <v>Writing 8</v>
      </c>
      <c r="N527" t="s">
        <v>1985</v>
      </c>
      <c r="O527" t="str">
        <f t="shared" si="77"/>
        <v>寫字錶8</v>
      </c>
      <c r="Q527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7" s="17" t="str">
        <f t="shared" ca="1" si="79"/>
        <v>_x000D_						{ chinese: `川`, pinyin: `chuān` },_x000D_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7" t="s">
        <v>1082</v>
      </c>
      <c r="T527" s="15" t="s">
        <v>1083</v>
      </c>
      <c r="U527" t="str">
        <f t="shared" si="80"/>
        <v/>
      </c>
      <c r="W527" t="str">
        <f t="shared" si="81"/>
        <v/>
      </c>
    </row>
    <row r="528" spans="9:23" x14ac:dyDescent="0.15">
      <c r="I528" s="16" t="str">
        <f t="shared" ca="1" si="74"/>
        <v/>
      </c>
      <c r="J528" s="17" t="str">
        <f t="shared" ca="1" si="75"/>
        <v>_x000D_						{ chinese: `医`, pinyin: `yī` },_x000D_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28" t="s">
        <v>1986</v>
      </c>
      <c r="L528" s="15" t="s">
        <v>129</v>
      </c>
      <c r="M528" t="str">
        <f t="shared" si="76"/>
        <v/>
      </c>
      <c r="O528" t="str">
        <f t="shared" si="77"/>
        <v/>
      </c>
      <c r="Q528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8" s="17" t="str">
        <f t="shared" ca="1" si="79"/>
        <v>_x000D_						{ chinese: `南部`, pinyin: `nánbù` },_x000D_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8" t="s">
        <v>1987</v>
      </c>
      <c r="T528" s="15" t="s">
        <v>1988</v>
      </c>
      <c r="U528" t="str">
        <f t="shared" si="80"/>
        <v/>
      </c>
      <c r="W528" t="str">
        <f t="shared" si="81"/>
        <v/>
      </c>
    </row>
    <row r="529" spans="9:23" x14ac:dyDescent="0.15">
      <c r="I529" s="16" t="str">
        <f t="shared" ca="1" si="74"/>
        <v/>
      </c>
      <c r="J529" s="17" t="str">
        <f t="shared" ca="1" si="75"/>
        <v>_x000D_						{ chinese: `别`, pinyin: `bié` },_x000D_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29" t="s">
        <v>1667</v>
      </c>
      <c r="L529" s="15" t="s">
        <v>1668</v>
      </c>
      <c r="M529" t="str">
        <f t="shared" si="76"/>
        <v/>
      </c>
      <c r="O529" t="str">
        <f t="shared" si="77"/>
        <v/>
      </c>
      <c r="Q529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29" s="17" t="str">
        <f t="shared" ca="1" si="79"/>
        <v>_x000D_						{ chinese: `些`, pinyin: `xiē` },_x000D_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29" t="s">
        <v>1506</v>
      </c>
      <c r="T529" s="15" t="s">
        <v>1507</v>
      </c>
      <c r="U529" t="str">
        <f t="shared" si="80"/>
        <v/>
      </c>
      <c r="W529" t="str">
        <f t="shared" si="81"/>
        <v/>
      </c>
    </row>
    <row r="530" spans="9:23" x14ac:dyDescent="0.15">
      <c r="I530" s="16" t="str">
        <f t="shared" ca="1" si="74"/>
        <v/>
      </c>
      <c r="J530" s="17" t="str">
        <f t="shared" ca="1" si="75"/>
        <v>_x000D_						{ chinese: `干`, pinyin: `ɡàn` },_x000D_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0" t="s">
        <v>1269</v>
      </c>
      <c r="L530" s="15" t="s">
        <v>1671</v>
      </c>
      <c r="M530" t="str">
        <f t="shared" si="76"/>
        <v/>
      </c>
      <c r="O530" t="str">
        <f t="shared" si="77"/>
        <v/>
      </c>
      <c r="Q530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0" s="17" t="str">
        <f t="shared" ca="1" si="79"/>
        <v>_x000D_						{ chinese: `巨`, pinyin: `jù` },_x000D_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0" t="s">
        <v>1124</v>
      </c>
      <c r="T530" s="15" t="s">
        <v>937</v>
      </c>
      <c r="U530" t="str">
        <f t="shared" si="80"/>
        <v/>
      </c>
      <c r="W530" t="str">
        <f t="shared" si="81"/>
        <v/>
      </c>
    </row>
    <row r="531" spans="9:23" x14ac:dyDescent="0.15">
      <c r="I531" s="16" t="str">
        <f t="shared" ca="1" si="74"/>
        <v/>
      </c>
      <c r="J531" s="17" t="str">
        <f t="shared" ca="1" si="75"/>
        <v>_x000D_						{ chinese: `奇`, pinyin: `qí` },_x000D_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1" t="s">
        <v>1676</v>
      </c>
      <c r="L531" s="15" t="s">
        <v>370</v>
      </c>
      <c r="M531" t="str">
        <f t="shared" si="76"/>
        <v/>
      </c>
      <c r="O531" t="str">
        <f t="shared" si="77"/>
        <v/>
      </c>
      <c r="Q531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1" s="17" t="str">
        <f t="shared" ca="1" si="79"/>
        <v>_x000D_						{ chinese: `位`, pinyin: `wèi` },_x000D_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1" t="s">
        <v>1129</v>
      </c>
      <c r="T531" s="15" t="s">
        <v>1130</v>
      </c>
      <c r="U531" t="str">
        <f t="shared" si="80"/>
        <v/>
      </c>
      <c r="W531" t="str">
        <f t="shared" si="81"/>
        <v/>
      </c>
    </row>
    <row r="532" spans="9:23" x14ac:dyDescent="0.15">
      <c r="I532" s="16" t="str">
        <f t="shared" ca="1" si="74"/>
        <v/>
      </c>
      <c r="J532" s="17" t="str">
        <f t="shared" ca="1" si="75"/>
        <v>_x000D_						{ chinese: `七`, pinyin: `qī` },_x000D_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2" t="s">
        <v>300</v>
      </c>
      <c r="L532" s="15" t="s">
        <v>301</v>
      </c>
      <c r="M532" t="str">
        <f t="shared" si="76"/>
        <v/>
      </c>
      <c r="O532" t="str">
        <f t="shared" si="77"/>
        <v/>
      </c>
      <c r="Q532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2" s="17" t="str">
        <f t="shared" ca="1" si="79"/>
        <v>_x000D_						{ chinese: `向`, pinyin: `xiànɡ` },_x000D_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2" t="s">
        <v>1276</v>
      </c>
      <c r="T532" s="15" t="s">
        <v>873</v>
      </c>
      <c r="U532" t="str">
        <f t="shared" si="80"/>
        <v/>
      </c>
      <c r="W532" t="str">
        <f t="shared" si="81"/>
        <v/>
      </c>
    </row>
    <row r="533" spans="9:23" x14ac:dyDescent="0.15">
      <c r="I533" s="16" t="str">
        <f t="shared" ca="1" si="74"/>
        <v/>
      </c>
      <c r="J533" s="17" t="str">
        <f t="shared" ca="1" si="75"/>
        <v>_x000D_						{ chinese: `星`, pinyin: `xīnɡ` },_x000D_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3" t="s">
        <v>603</v>
      </c>
      <c r="L533" s="15" t="s">
        <v>604</v>
      </c>
      <c r="M533" t="str">
        <f t="shared" si="76"/>
        <v/>
      </c>
      <c r="O533" t="str">
        <f t="shared" si="77"/>
        <v/>
      </c>
      <c r="Q533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3" s="17" t="str">
        <f t="shared" ca="1" si="79"/>
        <v>_x000D_						{ chinese: `每`, pinyin: `měi` },_x000D_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3" t="s">
        <v>1497</v>
      </c>
      <c r="T533" s="15" t="s">
        <v>1498</v>
      </c>
      <c r="U533" t="str">
        <f t="shared" si="80"/>
        <v/>
      </c>
      <c r="W533" t="str">
        <f t="shared" si="81"/>
        <v/>
      </c>
    </row>
    <row r="534" spans="9:23" x14ac:dyDescent="0.15">
      <c r="I534" s="16" t="str">
        <f t="shared" ca="1" si="74"/>
        <v/>
      </c>
      <c r="J534" s="17" t="str">
        <f t="shared" ca="1" si="75"/>
        <v>_x000D_						{ chinese: `吓`, pinyin: `xià` },_x000D_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4" t="s">
        <v>1702</v>
      </c>
      <c r="L534" s="15" t="s">
        <v>667</v>
      </c>
      <c r="M534" t="str">
        <f t="shared" si="76"/>
        <v/>
      </c>
      <c r="O534" t="str">
        <f t="shared" si="77"/>
        <v/>
      </c>
      <c r="Q534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4" s="17" t="str">
        <f t="shared" ca="1" si="79"/>
        <v>_x000D_						{ chinese: `升`, pinyin: `shēnɡ` },_x000D_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4" t="s">
        <v>1989</v>
      </c>
      <c r="T534" s="15" t="s">
        <v>743</v>
      </c>
      <c r="U534" t="str">
        <f t="shared" si="80"/>
        <v/>
      </c>
      <c r="W534" t="str">
        <f t="shared" si="81"/>
        <v/>
      </c>
    </row>
    <row r="535" spans="9:23" x14ac:dyDescent="0.15">
      <c r="I535" s="16" t="str">
        <f t="shared" ca="1" si="74"/>
        <v/>
      </c>
      <c r="J535" s="17" t="str">
        <f t="shared" ca="1" si="75"/>
        <v>_x000D_						{ chinese: `怕`, pinyin: `pà` },_x000D_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5" t="s">
        <v>266</v>
      </c>
      <c r="L535" s="15" t="s">
        <v>267</v>
      </c>
      <c r="M535" t="str">
        <f t="shared" si="76"/>
        <v/>
      </c>
      <c r="O535" t="str">
        <f t="shared" si="77"/>
        <v/>
      </c>
      <c r="Q535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5" s="17" t="str">
        <f t="shared" ca="1" si="79"/>
        <v>_x000D_						{ chinese: `闪`, pinyin: `shǎn` },_x000D_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5" t="s">
        <v>596</v>
      </c>
      <c r="T535" s="15" t="s">
        <v>597</v>
      </c>
      <c r="U535" t="str">
        <f t="shared" si="80"/>
        <v/>
      </c>
      <c r="W535" t="str">
        <f t="shared" si="81"/>
        <v/>
      </c>
    </row>
    <row r="536" spans="9:23" x14ac:dyDescent="0.15">
      <c r="I536" s="16" t="str">
        <f t="shared" ca="1" si="74"/>
        <v/>
      </c>
      <c r="J536" s="17" t="str">
        <f t="shared" ca="1" si="75"/>
        <v>_x000D_						{ chinese: `跟`, pinyin: `ɡēn` },_x000D_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6" t="s">
        <v>640</v>
      </c>
      <c r="L536" s="15" t="s">
        <v>641</v>
      </c>
      <c r="M536" t="str">
        <f t="shared" si="76"/>
        <v/>
      </c>
      <c r="O536" t="str">
        <f t="shared" si="77"/>
        <v/>
      </c>
      <c r="Q536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6" s="17" t="str">
        <f t="shared" ca="1" si="79"/>
        <v>_x000D_						{ chinese: `狗`, pinyin: `ɡǒu` },_x000D_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6" t="s">
        <v>1990</v>
      </c>
      <c r="T536" s="15" t="s">
        <v>1991</v>
      </c>
      <c r="U536" t="str">
        <f t="shared" si="80"/>
        <v/>
      </c>
      <c r="W536" t="str">
        <f t="shared" si="81"/>
        <v/>
      </c>
    </row>
    <row r="537" spans="9:23" x14ac:dyDescent="0.15">
      <c r="I537" s="16" t="str">
        <f t="shared" ca="1" si="74"/>
        <v/>
      </c>
      <c r="J537" s="17" t="str">
        <f t="shared" ca="1" si="75"/>
        <v>_x000D_						{ chinese: `家`, pinyin: `jiā` },_x000D_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7" t="s">
        <v>480</v>
      </c>
      <c r="L537" s="15" t="s">
        <v>481</v>
      </c>
      <c r="M537" t="str">
        <f t="shared" si="76"/>
        <v/>
      </c>
      <c r="O537" t="str">
        <f t="shared" si="77"/>
        <v/>
      </c>
      <c r="Q537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7" s="17" t="str">
        <f t="shared" ca="1" si="79"/>
        <v>_x000D_						{ chinese: `湾`, pinyin: `wān` },_x000D_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7" t="s">
        <v>1153</v>
      </c>
      <c r="T537" s="15" t="s">
        <v>671</v>
      </c>
      <c r="U537" t="str">
        <f t="shared" si="80"/>
        <v/>
      </c>
      <c r="W537" t="str">
        <f t="shared" si="81"/>
        <v/>
      </c>
    </row>
    <row r="538" spans="9:23" x14ac:dyDescent="0.15">
      <c r="I538" s="16" t="str">
        <f t="shared" ca="1" si="74"/>
        <v/>
      </c>
      <c r="J538" s="17" t="str">
        <f t="shared" ca="1" si="75"/>
        <v>_x000D_						{ chinese: `羊`, pinyin: `yánɡ` },_x000D_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8" t="s">
        <v>1704</v>
      </c>
      <c r="L538" s="15" t="s">
        <v>215</v>
      </c>
      <c r="M538" t="str">
        <f t="shared" si="76"/>
        <v/>
      </c>
      <c r="O538" t="str">
        <f t="shared" si="77"/>
        <v/>
      </c>
      <c r="Q538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8" s="17" t="str">
        <f t="shared" ca="1" si="79"/>
        <v>_x000D_						{ chinese: `名胜`, pinyin: `mínɡshènɡ` },_x000D_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8" t="s">
        <v>1992</v>
      </c>
      <c r="T538" s="15" t="s">
        <v>1993</v>
      </c>
      <c r="U538" t="str">
        <f t="shared" si="80"/>
        <v/>
      </c>
      <c r="W538" t="str">
        <f t="shared" si="81"/>
        <v/>
      </c>
    </row>
    <row r="539" spans="9:23" x14ac:dyDescent="0.15">
      <c r="I539" s="16" t="str">
        <f t="shared" ca="1" si="74"/>
        <v/>
      </c>
      <c r="J539" s="17" t="str">
        <f t="shared" ca="1" si="75"/>
        <v>_x000D_						{ chinese: `象`, pinyin: `xiànɡ` },_x000D_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39" t="s">
        <v>1712</v>
      </c>
      <c r="L539" s="15" t="s">
        <v>873</v>
      </c>
      <c r="M539" t="str">
        <f t="shared" si="76"/>
        <v/>
      </c>
      <c r="O539" t="str">
        <f t="shared" si="77"/>
        <v/>
      </c>
      <c r="Q539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39" s="17" t="str">
        <f t="shared" ca="1" si="79"/>
        <v>_x000D_						{ chinese: `迹`, pinyin: `jì` },_x000D_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39" t="s">
        <v>1994</v>
      </c>
      <c r="T539" s="15" t="s">
        <v>575</v>
      </c>
      <c r="U539" t="str">
        <f t="shared" si="80"/>
        <v/>
      </c>
      <c r="W539" t="str">
        <f t="shared" si="81"/>
        <v/>
      </c>
    </row>
    <row r="540" spans="9:23" x14ac:dyDescent="0.15">
      <c r="I540" s="16" t="str">
        <f t="shared" ca="1" si="74"/>
        <v/>
      </c>
      <c r="J540" s="17" t="str">
        <f t="shared" ca="1" si="75"/>
        <v>_x000D_						{ chinese: `都`, pinyin: `dōu` },_x000D_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40" t="s">
        <v>682</v>
      </c>
      <c r="L540" s="15" t="s">
        <v>683</v>
      </c>
      <c r="M540" t="str">
        <f t="shared" si="76"/>
        <v/>
      </c>
      <c r="O540" t="str">
        <f t="shared" si="77"/>
        <v/>
      </c>
      <c r="Q540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0" s="17" t="str">
        <f t="shared" ca="1" si="79"/>
        <v>_x000D_						{ chinese: `央`, pinyin: `yānɡ` },_x000D_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40" t="s">
        <v>1183</v>
      </c>
      <c r="T540" s="15" t="s">
        <v>1184</v>
      </c>
      <c r="U540" t="str">
        <f t="shared" si="80"/>
        <v/>
      </c>
      <c r="W540" t="str">
        <f t="shared" si="81"/>
        <v/>
      </c>
    </row>
    <row r="541" spans="9:23" x14ac:dyDescent="0.15">
      <c r="I541" s="16" t="str">
        <f t="shared" ca="1" si="74"/>
        <v/>
      </c>
      <c r="J541" s="17" t="str">
        <f t="shared" ca="1" si="75"/>
        <v>_x000D_						{ chinese: `捉`, pinyin: `zhuō` },_x000D_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41" t="s">
        <v>605</v>
      </c>
      <c r="L541" s="15" t="s">
        <v>399</v>
      </c>
      <c r="M541" t="str">
        <f t="shared" si="76"/>
        <v/>
      </c>
      <c r="O541" t="str">
        <f t="shared" si="77"/>
        <v/>
      </c>
      <c r="Q541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1" s="17" t="str">
        <f t="shared" ca="1" si="79"/>
        <v>_x000D_						{ chinese: `丽`, pinyin: `lì` },_x000D_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41" t="s">
        <v>1995</v>
      </c>
      <c r="T541" s="15" t="s">
        <v>862</v>
      </c>
      <c r="U541" t="str">
        <f t="shared" si="80"/>
        <v/>
      </c>
      <c r="W541" t="str">
        <f t="shared" si="81"/>
        <v/>
      </c>
    </row>
    <row r="542" spans="9:23" x14ac:dyDescent="0.15">
      <c r="I542" s="16" t="str">
        <f t="shared" ca="1" si="74"/>
        <v/>
      </c>
      <c r="J542" s="17" t="str">
        <f t="shared" ca="1" si="75"/>
        <v>_x000D_						{ chinese: `条`, pinyin: `tiáo` },_x000D_						{ chinese: `爬`, pinyin: `pá` },_x000D_						{ chinese: `姐`, pinyin: `jiě` },_x000D_						{ chinese: `您`, pinyin: `nín` },_x000D_						{ chinese: `草`, pinyin: `cǎo` },_x000D_						{ chinese: `房`, pinyin: `fánɡ` },</v>
      </c>
      <c r="K542" t="s">
        <v>899</v>
      </c>
      <c r="L542" s="15" t="s">
        <v>900</v>
      </c>
      <c r="M542" t="str">
        <f t="shared" si="76"/>
        <v/>
      </c>
      <c r="O542" t="str">
        <f t="shared" si="77"/>
        <v/>
      </c>
      <c r="Q542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2" s="17" t="str">
        <f t="shared" ca="1" si="79"/>
        <v>_x000D_						{ chinese: `展现`, pinyin: `zhǎnxiàn` },_x000D_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42" t="s">
        <v>1996</v>
      </c>
      <c r="T542" s="15" t="s">
        <v>1997</v>
      </c>
      <c r="U542" t="str">
        <f t="shared" si="80"/>
        <v/>
      </c>
      <c r="W542" t="str">
        <f t="shared" si="81"/>
        <v/>
      </c>
    </row>
    <row r="543" spans="9:23" x14ac:dyDescent="0.15">
      <c r="I543" s="16" t="str">
        <f t="shared" ca="1" si="74"/>
        <v/>
      </c>
      <c r="J543" s="17" t="str">
        <f t="shared" ca="1" si="75"/>
        <v>_x000D_						{ chinese: `爬`, pinyin: `pá` },_x000D_						{ chinese: `姐`, pinyin: `jiě` },_x000D_						{ chinese: `您`, pinyin: `nín` },_x000D_						{ chinese: `草`, pinyin: `cǎo` },_x000D_						{ chinese: `房`, pinyin: `fánɡ` },</v>
      </c>
      <c r="K543" t="s">
        <v>1455</v>
      </c>
      <c r="L543" s="15" t="s">
        <v>1456</v>
      </c>
      <c r="M543" t="str">
        <f t="shared" si="76"/>
        <v/>
      </c>
      <c r="O543" t="str">
        <f t="shared" si="77"/>
        <v/>
      </c>
      <c r="Q543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3" s="17" t="str">
        <f t="shared" ca="1" si="79"/>
        <v>_x000D_						{ chinese: `产`, pinyin: `chǎn` },_x000D_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43" t="s">
        <v>1220</v>
      </c>
      <c r="T543" s="15" t="s">
        <v>1221</v>
      </c>
      <c r="U543" t="str">
        <f t="shared" si="80"/>
        <v/>
      </c>
      <c r="W543" t="str">
        <f t="shared" si="81"/>
        <v/>
      </c>
    </row>
    <row r="544" spans="9:23" x14ac:dyDescent="0.15">
      <c r="I544" s="16" t="str">
        <f t="shared" ca="1" si="74"/>
        <v/>
      </c>
      <c r="J544" s="17" t="str">
        <f t="shared" ca="1" si="75"/>
        <v>_x000D_						{ chinese: `姐`, pinyin: `jiě` },_x000D_						{ chinese: `您`, pinyin: `nín` },_x000D_						{ chinese: `草`, pinyin: `cǎo` },_x000D_						{ chinese: `房`, pinyin: `fánɡ` },</v>
      </c>
      <c r="K544" t="s">
        <v>1313</v>
      </c>
      <c r="L544" s="15" t="s">
        <v>1314</v>
      </c>
      <c r="M544" t="str">
        <f t="shared" si="76"/>
        <v/>
      </c>
      <c r="O544" t="str">
        <f t="shared" si="77"/>
        <v/>
      </c>
      <c r="Q544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4" s="17" t="str">
        <f t="shared" ca="1" si="79"/>
        <v>_x000D_						{ chinese: `份`, pinyin: `fèn` },_x000D_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44" t="s">
        <v>1226</v>
      </c>
      <c r="T544" s="15" t="s">
        <v>1227</v>
      </c>
      <c r="U544" t="str">
        <f t="shared" si="80"/>
        <v/>
      </c>
      <c r="W544" t="str">
        <f t="shared" si="81"/>
        <v/>
      </c>
    </row>
    <row r="545" spans="9:23" x14ac:dyDescent="0.15">
      <c r="I545" s="16" t="str">
        <f t="shared" ca="1" si="74"/>
        <v/>
      </c>
      <c r="J545" s="17" t="str">
        <f t="shared" ca="1" si="75"/>
        <v>_x000D_						{ chinese: `您`, pinyin: `nín` },_x000D_						{ chinese: `草`, pinyin: `cǎo` },_x000D_						{ chinese: `房`, pinyin: `fánɡ` },</v>
      </c>
      <c r="K545" t="s">
        <v>1738</v>
      </c>
      <c r="L545" s="15" t="s">
        <v>1739</v>
      </c>
      <c r="M545" t="str">
        <f t="shared" si="76"/>
        <v/>
      </c>
      <c r="O545" t="str">
        <f t="shared" si="77"/>
        <v/>
      </c>
      <c r="Q545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5" s="17" t="str">
        <f t="shared" ca="1" si="79"/>
        <v>_x000D_						{ chinese: `坡`, pinyin: `pō` },_x000D_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45" t="s">
        <v>1384</v>
      </c>
      <c r="T545" s="15" t="s">
        <v>1385</v>
      </c>
      <c r="U545" t="str">
        <f t="shared" si="80"/>
        <v/>
      </c>
      <c r="W545" t="str">
        <f t="shared" si="81"/>
        <v/>
      </c>
    </row>
    <row r="546" spans="9:23" x14ac:dyDescent="0.15">
      <c r="I546" s="16" t="str">
        <f t="shared" ca="1" si="74"/>
        <v/>
      </c>
      <c r="J546" s="17" t="str">
        <f t="shared" ca="1" si="75"/>
        <v>_x000D_						{ chinese: `草`, pinyin: `cǎo` },_x000D_						{ chinese: `房`, pinyin: `fánɡ` },</v>
      </c>
      <c r="K546" t="s">
        <v>475</v>
      </c>
      <c r="L546" s="15" t="s">
        <v>476</v>
      </c>
      <c r="M546" t="str">
        <f t="shared" si="76"/>
        <v/>
      </c>
      <c r="O546" t="str">
        <f t="shared" si="77"/>
        <v/>
      </c>
      <c r="Q546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6" s="17" t="str">
        <f t="shared" ca="1" si="79"/>
        <v>_x000D_						{ chinese: `枝`, pinyin: `zhī` },_x000D_						{ chinese: `起`, pinyin: `qǐ` },_x000D_						{ chinese: `客`, pinyin: `kè` },_x000D_						{ chinese: `老`, pinyin: `lǎo` },_x000D_						{ chinese: `收`, pinyin: `shōu` },_x000D_						{ chinese: `城市`, pinyin: `chénɡshì` },</v>
      </c>
      <c r="S546" t="s">
        <v>1232</v>
      </c>
      <c r="T546" s="15" t="s">
        <v>573</v>
      </c>
      <c r="U546" t="str">
        <f t="shared" si="80"/>
        <v/>
      </c>
      <c r="W546" t="str">
        <f t="shared" si="81"/>
        <v/>
      </c>
    </row>
    <row r="547" spans="9:23" x14ac:dyDescent="0.15">
      <c r="I547" s="16" t="str">
        <f t="shared" ca="1" si="74"/>
        <v/>
      </c>
      <c r="J547" s="17" t="str">
        <f t="shared" ca="1" si="75"/>
        <v>_x000D_						{ chinese: `房`, pinyin: `fánɡ` },</v>
      </c>
      <c r="K547" t="s">
        <v>1750</v>
      </c>
      <c r="L547" s="15" t="s">
        <v>1681</v>
      </c>
      <c r="M547" t="str">
        <f t="shared" si="76"/>
        <v/>
      </c>
      <c r="O547" t="str">
        <f t="shared" si="77"/>
        <v/>
      </c>
      <c r="Q547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7" s="17" t="str">
        <f t="shared" ca="1" si="79"/>
        <v>_x000D_						{ chinese: `起`, pinyin: `qǐ` },_x000D_						{ chinese: `客`, pinyin: `kè` },_x000D_						{ chinese: `老`, pinyin: `lǎo` },_x000D_						{ chinese: `收`, pinyin: `shōu` },_x000D_						{ chinese: `城市`, pinyin: `chénɡshì` },</v>
      </c>
      <c r="S547" t="s">
        <v>1998</v>
      </c>
      <c r="T547" s="15" t="s">
        <v>1999</v>
      </c>
      <c r="U547" t="str">
        <f t="shared" si="80"/>
        <v/>
      </c>
      <c r="W547" t="str">
        <f t="shared" si="81"/>
        <v/>
      </c>
    </row>
    <row r="548" spans="9:23" x14ac:dyDescent="0.15">
      <c r="Q548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8" s="17" t="str">
        <f t="shared" ca="1" si="79"/>
        <v>_x000D_						{ chinese: `客`, pinyin: `kè` },_x000D_						{ chinese: `老`, pinyin: `lǎo` },_x000D_						{ chinese: `收`, pinyin: `shōu` },_x000D_						{ chinese: `城市`, pinyin: `chénɡshì` },</v>
      </c>
      <c r="S548" t="s">
        <v>1211</v>
      </c>
      <c r="T548" s="15" t="s">
        <v>840</v>
      </c>
      <c r="U548" t="str">
        <f t="shared" si="80"/>
        <v/>
      </c>
      <c r="W548" t="str">
        <f t="shared" si="81"/>
        <v/>
      </c>
    </row>
    <row r="549" spans="9:23" x14ac:dyDescent="0.15">
      <c r="Q549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49" s="17" t="str">
        <f t="shared" ca="1" si="79"/>
        <v>_x000D_						{ chinese: `老`, pinyin: `lǎo` },_x000D_						{ chinese: `收`, pinyin: `shōu` },_x000D_						{ chinese: `城市`, pinyin: `chénɡshì` },</v>
      </c>
      <c r="S549" t="s">
        <v>2000</v>
      </c>
      <c r="T549" s="15" t="s">
        <v>2001</v>
      </c>
      <c r="U549" t="str">
        <f t="shared" si="80"/>
        <v/>
      </c>
      <c r="W549" t="str">
        <f t="shared" si="81"/>
        <v/>
      </c>
    </row>
    <row r="550" spans="9:23" x14ac:dyDescent="0.15">
      <c r="Q550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0" s="17" t="str">
        <f t="shared" ca="1" si="79"/>
        <v>_x000D_						{ chinese: `收`, pinyin: `shōu` },_x000D_						{ chinese: `城市`, pinyin: `chénɡshì` },</v>
      </c>
      <c r="S550" t="s">
        <v>1259</v>
      </c>
      <c r="T550" s="15" t="s">
        <v>1260</v>
      </c>
      <c r="U550" t="str">
        <f t="shared" si="80"/>
        <v/>
      </c>
      <c r="W550" t="str">
        <f t="shared" si="81"/>
        <v/>
      </c>
    </row>
    <row r="551" spans="9:23" x14ac:dyDescent="0.15">
      <c r="Q551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1" s="17" t="str">
        <f t="shared" ca="1" si="79"/>
        <v>_x000D_						{ chinese: `城市`, pinyin: `chénɡshì` },</v>
      </c>
      <c r="S551" t="s">
        <v>1264</v>
      </c>
      <c r="T551" s="15" t="s">
        <v>1265</v>
      </c>
      <c r="U551" t="str">
        <f t="shared" si="80"/>
        <v/>
      </c>
      <c r="W551" t="str">
        <f t="shared" si="81"/>
        <v/>
      </c>
    </row>
    <row r="552" spans="9:23" x14ac:dyDescent="0.15">
      <c r="Q552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2" s="17" t="str">
        <f t="shared" ca="1" si="79"/>
        <v/>
      </c>
      <c r="U552" t="str">
        <f t="shared" si="80"/>
        <v xml:space="preserve"> </v>
      </c>
      <c r="V552" t="s">
        <v>391</v>
      </c>
      <c r="W552" t="str">
        <f t="shared" si="81"/>
        <v xml:space="preserve"> </v>
      </c>
    </row>
    <row r="553" spans="9:23" x14ac:dyDescent="0.15">
      <c r="Q553" s="16" t="str">
        <f t="shared" ca="1" si="78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3" s="17" t="str">
        <f t="shared" ca="1" si="79"/>
        <v>_x000D_				{_x000D_					names: { en: `Writing 5`, zh_cn: `写字表5`, zh_tw: `寫字錶5` },_x000D_					words: [_x000D_						{ chinese: `井`, pinyin: `jǐnɡ` },_x000D_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},_x000D_					],_x000D_				},</v>
      </c>
      <c r="S553" t="s">
        <v>353</v>
      </c>
      <c r="T553" s="15" t="s">
        <v>354</v>
      </c>
      <c r="U553" t="str">
        <f t="shared" si="80"/>
        <v>Writing 5</v>
      </c>
      <c r="V553" t="s">
        <v>1934</v>
      </c>
      <c r="W553" t="str">
        <f t="shared" si="81"/>
        <v>寫字錶5</v>
      </c>
    </row>
    <row r="554" spans="9:23" x14ac:dyDescent="0.15">
      <c r="Q554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4" s="17" t="str">
        <f t="shared" ca="1" si="79"/>
        <v>_x000D_						{ chinese: `观`, pinyin: `ɡuān` },_x000D_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54" t="s">
        <v>2002</v>
      </c>
      <c r="T554" s="15" t="s">
        <v>196</v>
      </c>
      <c r="U554" t="str">
        <f t="shared" si="80"/>
        <v/>
      </c>
      <c r="W554" t="str">
        <f t="shared" si="81"/>
        <v/>
      </c>
    </row>
    <row r="555" spans="9:23" x14ac:dyDescent="0.15">
      <c r="Q555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5" s="17" t="str">
        <f t="shared" ca="1" si="79"/>
        <v>_x000D_						{ chinese: `沿`, pinyin: `yán` },_x000D_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55" t="s">
        <v>1331</v>
      </c>
      <c r="T555" s="15" t="s">
        <v>273</v>
      </c>
      <c r="U555" t="str">
        <f t="shared" si="80"/>
        <v/>
      </c>
      <c r="W555" t="str">
        <f t="shared" si="81"/>
        <v/>
      </c>
    </row>
    <row r="556" spans="9:23" x14ac:dyDescent="0.15">
      <c r="Q556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6" s="17" t="str">
        <f t="shared" ca="1" si="79"/>
        <v>_x000D_						{ chinese: `答`, pinyin: `dá` },_x000D_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56" t="s">
        <v>1333</v>
      </c>
      <c r="T556" s="15" t="s">
        <v>1334</v>
      </c>
      <c r="U556" t="str">
        <f t="shared" si="80"/>
        <v/>
      </c>
      <c r="W556" t="str">
        <f t="shared" si="81"/>
        <v/>
      </c>
    </row>
    <row r="557" spans="9:23" x14ac:dyDescent="0.15">
      <c r="Q557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7" s="17" t="str">
        <f t="shared" ca="1" si="79"/>
        <v>_x000D_						{ chinese: `渴`, pinyin: `kě` },_x000D_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57" t="s">
        <v>1340</v>
      </c>
      <c r="T557" s="15" t="s">
        <v>613</v>
      </c>
      <c r="U557" t="str">
        <f t="shared" si="80"/>
        <v/>
      </c>
      <c r="W557" t="str">
        <f t="shared" si="81"/>
        <v/>
      </c>
    </row>
    <row r="558" spans="9:23" x14ac:dyDescent="0.15">
      <c r="Q558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8" s="17" t="str">
        <f t="shared" ca="1" si="79"/>
        <v>_x000D_						{ chinese: `喝`, pinyin: `hē` },_x000D_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58" t="s">
        <v>1344</v>
      </c>
      <c r="T558" s="15" t="s">
        <v>1345</v>
      </c>
      <c r="U558" t="str">
        <f t="shared" si="80"/>
        <v/>
      </c>
      <c r="W558" t="str">
        <f t="shared" si="81"/>
        <v/>
      </c>
    </row>
    <row r="559" spans="9:23" x14ac:dyDescent="0.15">
      <c r="Q559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59" s="17" t="str">
        <f t="shared" ca="1" si="79"/>
        <v>_x000D_						{ chinese: `话`, pinyin: `huà` },_x000D_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59" t="s">
        <v>1350</v>
      </c>
      <c r="T559" s="15" t="s">
        <v>358</v>
      </c>
      <c r="U559" t="str">
        <f t="shared" si="80"/>
        <v/>
      </c>
      <c r="W559" t="str">
        <f t="shared" si="81"/>
        <v/>
      </c>
    </row>
    <row r="560" spans="9:23" x14ac:dyDescent="0.15">
      <c r="Q560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0" s="17" t="str">
        <f t="shared" ca="1" si="79"/>
        <v>_x000D_						{ chinese: `际`, pinyin: `jì` },_x000D_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0" t="s">
        <v>1361</v>
      </c>
      <c r="T560" s="15" t="s">
        <v>575</v>
      </c>
      <c r="U560" t="str">
        <f t="shared" si="80"/>
        <v/>
      </c>
      <c r="W560" t="str">
        <f t="shared" si="81"/>
        <v/>
      </c>
    </row>
    <row r="561" spans="17:23" x14ac:dyDescent="0.15">
      <c r="Q561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1" s="17" t="str">
        <f t="shared" ca="1" si="79"/>
        <v>_x000D_						{ chinese: `脚`, pinyin: `jiǎo` },_x000D_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1" t="s">
        <v>2003</v>
      </c>
      <c r="T561" s="15" t="s">
        <v>1326</v>
      </c>
      <c r="U561" t="str">
        <f t="shared" si="80"/>
        <v/>
      </c>
      <c r="W561" t="str">
        <f t="shared" si="81"/>
        <v/>
      </c>
    </row>
    <row r="562" spans="17:23" x14ac:dyDescent="0.15">
      <c r="Q562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2" s="17" t="str">
        <f t="shared" ca="1" si="79"/>
        <v>_x000D_						{ chinese: `面`, pinyin: `miàn` },_x000D_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2" t="s">
        <v>389</v>
      </c>
      <c r="T562" s="15" t="s">
        <v>390</v>
      </c>
      <c r="U562" t="str">
        <f t="shared" si="80"/>
        <v/>
      </c>
      <c r="W562" t="str">
        <f t="shared" si="81"/>
        <v/>
      </c>
    </row>
    <row r="563" spans="17:23" x14ac:dyDescent="0.15">
      <c r="Q563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3" s="17" t="str">
        <f t="shared" ca="1" si="79"/>
        <v>_x000D_						{ chinese: `阵`, pinyin: `zhèn` },_x000D_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3" t="s">
        <v>319</v>
      </c>
      <c r="T563" s="15" t="s">
        <v>320</v>
      </c>
      <c r="U563" t="str">
        <f t="shared" si="80"/>
        <v/>
      </c>
      <c r="W563" t="str">
        <f t="shared" si="81"/>
        <v/>
      </c>
    </row>
    <row r="564" spans="17:23" x14ac:dyDescent="0.15">
      <c r="Q564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4" s="17" t="str">
        <f t="shared" ca="1" si="79"/>
        <v>_x000D_						{ chinese: `朗`, pinyin: `lǎnɡ` },_x000D_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4" t="s">
        <v>1398</v>
      </c>
      <c r="T564" s="15" t="s">
        <v>1399</v>
      </c>
      <c r="U564" t="str">
        <f t="shared" si="80"/>
        <v/>
      </c>
      <c r="W564" t="str">
        <f t="shared" si="81"/>
        <v/>
      </c>
    </row>
    <row r="565" spans="17:23" x14ac:dyDescent="0.15">
      <c r="Q565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5" s="17" t="str">
        <f t="shared" ca="1" si="79"/>
        <v>_x000D_						{ chinese: `枯`, pinyin: `kū` },_x000D_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5" t="s">
        <v>1408</v>
      </c>
      <c r="T565" s="15" t="s">
        <v>1409</v>
      </c>
      <c r="U565" t="str">
        <f t="shared" si="80"/>
        <v/>
      </c>
      <c r="W565" t="str">
        <f t="shared" si="81"/>
        <v/>
      </c>
    </row>
    <row r="566" spans="17:23" x14ac:dyDescent="0.15">
      <c r="Q566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6" s="17" t="str">
        <f t="shared" ca="1" si="79"/>
        <v>_x000D_						{ chinese: `却`, pinyin: `què` },_x000D_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6" t="s">
        <v>477</v>
      </c>
      <c r="T566" s="15" t="s">
        <v>478</v>
      </c>
      <c r="U566" t="str">
        <f t="shared" si="80"/>
        <v/>
      </c>
      <c r="W566" t="str">
        <f t="shared" si="81"/>
        <v/>
      </c>
    </row>
    <row r="567" spans="17:23" x14ac:dyDescent="0.15">
      <c r="Q567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7" s="17" t="str">
        <f t="shared" ca="1" si="79"/>
        <v>_x000D_						{ chinese: `第`, pinyin: `dì` },_x000D_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7" t="s">
        <v>1588</v>
      </c>
      <c r="T567" s="15" t="s">
        <v>99</v>
      </c>
      <c r="U567" t="str">
        <f t="shared" si="80"/>
        <v/>
      </c>
      <c r="W567" t="str">
        <f t="shared" si="81"/>
        <v/>
      </c>
    </row>
    <row r="568" spans="17:23" x14ac:dyDescent="0.15">
      <c r="Q568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8" s="17" t="str">
        <f t="shared" ca="1" si="79"/>
        <v>_x000D_						{ chinese: `将`, pinyin: `jiānɡ` },_x000D_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8" t="s">
        <v>1425</v>
      </c>
      <c r="T568" s="15" t="s">
        <v>485</v>
      </c>
      <c r="U568" t="str">
        <f t="shared" si="80"/>
        <v/>
      </c>
      <c r="W568" t="str">
        <f t="shared" si="81"/>
        <v/>
      </c>
    </row>
    <row r="569" spans="17:23" x14ac:dyDescent="0.15">
      <c r="Q569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69" s="17" t="str">
        <f t="shared" ca="1" si="79"/>
        <v>_x000D_						{ chinese: `难`, pinyin: `nán` },_x000D_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69" t="s">
        <v>1429</v>
      </c>
      <c r="T569" s="15" t="s">
        <v>1430</v>
      </c>
      <c r="U569" t="str">
        <f t="shared" si="80"/>
        <v/>
      </c>
      <c r="W569" t="str">
        <f t="shared" si="81"/>
        <v/>
      </c>
    </row>
    <row r="570" spans="17:23" x14ac:dyDescent="0.15">
      <c r="Q570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0" s="17" t="str">
        <f t="shared" ca="1" si="79"/>
        <v>_x000D_						{ chinese: `纷`, pinyin: `fēn` },_x000D_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70" t="s">
        <v>286</v>
      </c>
      <c r="T570" s="15" t="s">
        <v>287</v>
      </c>
      <c r="U570" t="str">
        <f t="shared" si="80"/>
        <v/>
      </c>
      <c r="W570" t="str">
        <f t="shared" si="81"/>
        <v/>
      </c>
    </row>
    <row r="571" spans="17:23" x14ac:dyDescent="0.15">
      <c r="Q571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1" s="17" t="str">
        <f t="shared" ca="1" si="79"/>
        <v>_x000D_						{ chinese: `棵`, pinyin: `kē` },_x000D_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71" t="s">
        <v>583</v>
      </c>
      <c r="T571" s="15" t="s">
        <v>584</v>
      </c>
      <c r="U571" t="str">
        <f t="shared" si="80"/>
        <v/>
      </c>
      <c r="W571" t="str">
        <f t="shared" si="81"/>
        <v/>
      </c>
    </row>
    <row r="572" spans="17:23" x14ac:dyDescent="0.15">
      <c r="Q572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2" s="17" t="str">
        <f t="shared" ca="1" si="79"/>
        <v>_x000D_						{ chinese: `谢`, pinyin: `xiè` },_x000D_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72" t="s">
        <v>1463</v>
      </c>
      <c r="T572" s="15" t="s">
        <v>1464</v>
      </c>
      <c r="U572" t="str">
        <f t="shared" si="80"/>
        <v/>
      </c>
      <c r="W572" t="str">
        <f t="shared" si="81"/>
        <v/>
      </c>
    </row>
    <row r="573" spans="17:23" x14ac:dyDescent="0.15">
      <c r="Q573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3" s="17" t="str">
        <f t="shared" ca="1" si="79"/>
        <v>_x000D_						{ chinese: `想`, pinyin: `xiǎnɡ` },_x000D_						{ chinese: `盯`, pinyin: `dīnɡ` },_x000D_						{ chinese: `言`, pinyin: `yán` },_x000D_						{ chinese: `邻`, pinyin: `lín` },_x000D_						{ chinese: `治`, pinyin: `zhì` },_x000D_						{ chinese: `怪`, pinyin: `ɡuài` },</v>
      </c>
      <c r="S573" t="s">
        <v>394</v>
      </c>
      <c r="T573" s="15" t="s">
        <v>395</v>
      </c>
      <c r="U573" t="str">
        <f t="shared" si="80"/>
        <v/>
      </c>
      <c r="W573" t="str">
        <f t="shared" si="81"/>
        <v/>
      </c>
    </row>
    <row r="574" spans="17:23" x14ac:dyDescent="0.15">
      <c r="Q574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4" s="17" t="str">
        <f t="shared" ca="1" si="79"/>
        <v>_x000D_						{ chinese: `盯`, pinyin: `dīnɡ` },_x000D_						{ chinese: `言`, pinyin: `yán` },_x000D_						{ chinese: `邻`, pinyin: `lín` },_x000D_						{ chinese: `治`, pinyin: `zhì` },_x000D_						{ chinese: `怪`, pinyin: `ɡuài` },</v>
      </c>
      <c r="S574" t="s">
        <v>1476</v>
      </c>
      <c r="T574" s="15" t="s">
        <v>1477</v>
      </c>
      <c r="U574" t="str">
        <f t="shared" si="80"/>
        <v/>
      </c>
      <c r="W574" t="str">
        <f t="shared" si="81"/>
        <v/>
      </c>
    </row>
    <row r="575" spans="17:23" x14ac:dyDescent="0.15">
      <c r="Q575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5" s="17" t="str">
        <f t="shared" ca="1" si="79"/>
        <v>_x000D_						{ chinese: `言`, pinyin: `yán` },_x000D_						{ chinese: `邻`, pinyin: `lín` },_x000D_						{ chinese: `治`, pinyin: `zhì` },_x000D_						{ chinese: `怪`, pinyin: `ɡuài` },</v>
      </c>
      <c r="S575" t="s">
        <v>272</v>
      </c>
      <c r="T575" s="15" t="s">
        <v>273</v>
      </c>
      <c r="U575" t="str">
        <f t="shared" si="80"/>
        <v/>
      </c>
      <c r="W575" t="str">
        <f t="shared" si="81"/>
        <v/>
      </c>
    </row>
    <row r="576" spans="17:23" x14ac:dyDescent="0.15">
      <c r="Q576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6" s="17" t="str">
        <f t="shared" ca="1" si="79"/>
        <v>_x000D_						{ chinese: `邻`, pinyin: `lín` },_x000D_						{ chinese: `治`, pinyin: `zhì` },_x000D_						{ chinese: `怪`, pinyin: `ɡuài` },</v>
      </c>
      <c r="S576" t="s">
        <v>2004</v>
      </c>
      <c r="T576" s="15" t="s">
        <v>888</v>
      </c>
      <c r="U576" t="str">
        <f t="shared" si="80"/>
        <v/>
      </c>
      <c r="W576" t="str">
        <f t="shared" si="81"/>
        <v/>
      </c>
    </row>
    <row r="577" spans="17:23" x14ac:dyDescent="0.15">
      <c r="Q577" s="16" t="str">
        <f t="shared" ca="1" si="78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7" s="17" t="str">
        <f t="shared" ca="1" si="79"/>
        <v>_x000D_						{ chinese: `治`, pinyin: `zhì` },_x000D_						{ chinese: `怪`, pinyin: `ɡuài` },</v>
      </c>
      <c r="S577" t="s">
        <v>1662</v>
      </c>
      <c r="T577" s="15" t="s">
        <v>1561</v>
      </c>
      <c r="U577" t="str">
        <f t="shared" si="80"/>
        <v/>
      </c>
      <c r="W577" t="str">
        <f t="shared" si="81"/>
        <v/>
      </c>
    </row>
    <row r="578" spans="17:23" x14ac:dyDescent="0.15">
      <c r="Q578" s="16" t="str">
        <f t="shared" ref="Q578:Q641" ca="1" si="82">IF(0=LEN(U578),OFFSET(Q578, 1, 0), R578 &amp; IF(0=LEN(OFFSET(Q578, 1, 0)), "",OFFSET(Q578, 1, 0))) &amp; ""</f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8" s="17" t="str">
        <f t="shared" ref="R578:R641" ca="1" si="83">IF(0=LEN(S578),"",IF(0=LEN(U578), "", CHAR(13) &amp; REPT(CHAR(9), 4) &amp; "{" &amp; CHAR(13) &amp; REPT(CHAR(9), 5) &amp; "names: { en: `"&amp;U578&amp;"`, zh_cn: `"&amp;V578&amp;"`, zh_tw: `"&amp;W578&amp;"` }," &amp; CHAR(13) &amp; REPT(CHAR(9), 5) &amp; "words: [") &amp; CHAR(13) &amp; REPT(CHAR(9),6)&amp;"{ chinese: `"&amp;S578&amp;"`, pinyin: `"&amp;T578&amp;"` }," &amp; IF(0=LEN(OFFSET(S578,1,0)), "", OFFSET(R578, 1, 0)) &amp; IF(0=LEN(U578),"",CHAR(13) &amp; REPT(CHAR(9), 5) &amp; "]," &amp; CHAR(13) &amp; REPT(CHAR(9), 4) &amp; "},"))</f>
        <v>_x000D_						{ chinese: `怪`, pinyin: `ɡuài` },</v>
      </c>
      <c r="S578" t="s">
        <v>1491</v>
      </c>
      <c r="T578" s="15" t="s">
        <v>1492</v>
      </c>
      <c r="U578" t="str">
        <f t="shared" ref="U578:U641" si="84">SUBSTITUTE(SUBSTITUTE(SUBSTITUTE(V578,"识字表", "Literacy "),"写字表","Writing "),"词语","Words ")</f>
        <v/>
      </c>
      <c r="W578" t="str">
        <f t="shared" ref="W578:W641" si="85">SUBSTITUTE(SUBSTITUTE(SUBSTITUTE(V578,"识字表", "識字錶"),"写字表","寫字錶"),"词语","詞語")</f>
        <v/>
      </c>
    </row>
    <row r="579" spans="17:23" x14ac:dyDescent="0.15">
      <c r="Q579" s="16" t="str">
        <f t="shared" ca="1" si="82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79" s="17" t="str">
        <f t="shared" ca="1" si="83"/>
        <v/>
      </c>
      <c r="U579" t="str">
        <f t="shared" si="84"/>
        <v xml:space="preserve"> </v>
      </c>
      <c r="V579" t="s">
        <v>391</v>
      </c>
      <c r="W579" t="str">
        <f t="shared" si="85"/>
        <v xml:space="preserve"> </v>
      </c>
    </row>
    <row r="580" spans="17:23" x14ac:dyDescent="0.15">
      <c r="Q580" s="16" t="str">
        <f t="shared" ca="1" si="82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0" s="17" t="str">
        <f t="shared" ca="1" si="83"/>
        <v>_x000D_				{_x000D_					names: { en: `Writing 6`, zh_cn: `写字表6`, zh_tw: `寫字錶6` },_x000D_					words: [_x000D_						{ chinese: `楼`, pinyin: `lóu` },_x000D_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},_x000D_					],_x000D_				},</v>
      </c>
      <c r="S580" t="s">
        <v>1522</v>
      </c>
      <c r="T580" s="15" t="s">
        <v>1523</v>
      </c>
      <c r="U580" t="str">
        <f t="shared" si="84"/>
        <v>Writing 6</v>
      </c>
      <c r="V580" t="s">
        <v>1956</v>
      </c>
      <c r="W580" t="str">
        <f t="shared" si="85"/>
        <v>寫字錶6</v>
      </c>
    </row>
    <row r="581" spans="17:23" x14ac:dyDescent="0.15">
      <c r="Q581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1" s="17" t="str">
        <f t="shared" ca="1" si="83"/>
        <v>_x000D_						{ chinese: `年夜`, pinyin: `niányè` },_x000D_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81" t="s">
        <v>2005</v>
      </c>
      <c r="T581" s="15" t="s">
        <v>2006</v>
      </c>
      <c r="U581" t="str">
        <f t="shared" si="84"/>
        <v/>
      </c>
      <c r="W581" t="str">
        <f t="shared" si="85"/>
        <v/>
      </c>
    </row>
    <row r="582" spans="17:23" x14ac:dyDescent="0.15">
      <c r="Q582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2" s="17" t="str">
        <f t="shared" ca="1" si="83"/>
        <v>_x000D_						{ chinese: `披`, pinyin: `pī` },_x000D_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82" t="s">
        <v>162</v>
      </c>
      <c r="T582" s="15" t="s">
        <v>163</v>
      </c>
      <c r="U582" t="str">
        <f t="shared" si="84"/>
        <v/>
      </c>
      <c r="W582" t="str">
        <f t="shared" si="85"/>
        <v/>
      </c>
    </row>
    <row r="583" spans="17:23" x14ac:dyDescent="0.15">
      <c r="Q583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3" s="17" t="str">
        <f t="shared" ca="1" si="83"/>
        <v>_x000D_						{ chinese: `轻`, pinyin: `qīnɡ` },_x000D_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83" t="s">
        <v>1273</v>
      </c>
      <c r="T583" s="15" t="s">
        <v>202</v>
      </c>
      <c r="U583" t="str">
        <f t="shared" si="84"/>
        <v/>
      </c>
      <c r="W583" t="str">
        <f t="shared" si="85"/>
        <v/>
      </c>
    </row>
    <row r="584" spans="17:23" x14ac:dyDescent="0.15">
      <c r="Q584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4" s="17" t="str">
        <f t="shared" ca="1" si="83"/>
        <v>_x000D_						{ chinese: `利`, pinyin: `lì` },_x000D_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84" t="s">
        <v>1282</v>
      </c>
      <c r="T584" s="15" t="s">
        <v>862</v>
      </c>
      <c r="U584" t="str">
        <f t="shared" si="84"/>
        <v/>
      </c>
      <c r="W584" t="str">
        <f t="shared" si="85"/>
        <v/>
      </c>
    </row>
    <row r="585" spans="17:23" x14ac:dyDescent="0.15">
      <c r="Q585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5" s="17" t="str">
        <f t="shared" ca="1" si="83"/>
        <v>_x000D_						{ chinese: `扁担`, pinyin: `biǎndàn` },_x000D_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85" t="s">
        <v>1556</v>
      </c>
      <c r="T585" s="15" t="s">
        <v>1557</v>
      </c>
      <c r="U585" t="str">
        <f t="shared" si="84"/>
        <v/>
      </c>
      <c r="W585" t="str">
        <f t="shared" si="85"/>
        <v/>
      </c>
    </row>
    <row r="586" spans="17:23" x14ac:dyDescent="0.15">
      <c r="Q586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6" s="17" t="str">
        <f t="shared" ca="1" si="83"/>
        <v>_x000D_						{ chinese: `志`, pinyin: `zhì` },_x000D_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86" t="s">
        <v>1560</v>
      </c>
      <c r="T586" s="15" t="s">
        <v>1561</v>
      </c>
      <c r="U586" t="str">
        <f t="shared" si="84"/>
        <v/>
      </c>
      <c r="W586" t="str">
        <f t="shared" si="85"/>
        <v/>
      </c>
    </row>
    <row r="587" spans="17:23" x14ac:dyDescent="0.15">
      <c r="Q587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7" s="17" t="str">
        <f t="shared" ca="1" si="83"/>
        <v>_x000D_						{ chinese: `伍`, pinyin: `wǔ` },_x000D_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87" t="s">
        <v>1564</v>
      </c>
      <c r="T587" s="15" t="s">
        <v>153</v>
      </c>
      <c r="U587" t="str">
        <f t="shared" si="84"/>
        <v/>
      </c>
      <c r="W587" t="str">
        <f t="shared" si="85"/>
        <v/>
      </c>
    </row>
    <row r="588" spans="17:23" x14ac:dyDescent="0.15">
      <c r="Q588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8" s="17" t="str">
        <f t="shared" ca="1" si="83"/>
        <v>_x000D_						{ chinese: `师`, pinyin: `shī` },_x000D_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88" t="s">
        <v>2007</v>
      </c>
      <c r="T588" s="15" t="s">
        <v>1759</v>
      </c>
      <c r="U588" t="str">
        <f t="shared" si="84"/>
        <v/>
      </c>
      <c r="W588" t="str">
        <f t="shared" si="85"/>
        <v/>
      </c>
    </row>
    <row r="589" spans="17:23" x14ac:dyDescent="0.15">
      <c r="Q589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89" s="17" t="str">
        <f t="shared" ca="1" si="83"/>
        <v>_x000D_						{ chinese: `军`, pinyin: `jūn` },_x000D_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89" t="s">
        <v>2008</v>
      </c>
      <c r="T589" s="15" t="s">
        <v>2009</v>
      </c>
      <c r="U589" t="str">
        <f t="shared" si="84"/>
        <v/>
      </c>
      <c r="W589" t="str">
        <f t="shared" si="85"/>
        <v/>
      </c>
    </row>
    <row r="590" spans="17:23" x14ac:dyDescent="0.15">
      <c r="Q590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0" s="17" t="str">
        <f t="shared" ca="1" si="83"/>
        <v>_x000D_						{ chinese: `战士`, pinyin: `zhànshì` },_x000D_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0" t="s">
        <v>383</v>
      </c>
      <c r="T590" s="15" t="s">
        <v>384</v>
      </c>
      <c r="U590" t="str">
        <f t="shared" si="84"/>
        <v/>
      </c>
      <c r="W590" t="str">
        <f t="shared" si="85"/>
        <v/>
      </c>
    </row>
    <row r="591" spans="17:23" x14ac:dyDescent="0.15">
      <c r="Q591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1" s="17" t="str">
        <f t="shared" ca="1" si="83"/>
        <v>_x000D_						{ chinese: `忘`, pinyin: `wànɡ` },_x000D_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1" t="s">
        <v>347</v>
      </c>
      <c r="T591" s="15" t="s">
        <v>348</v>
      </c>
      <c r="U591" t="str">
        <f t="shared" si="84"/>
        <v/>
      </c>
      <c r="W591" t="str">
        <f t="shared" si="85"/>
        <v/>
      </c>
    </row>
    <row r="592" spans="17:23" x14ac:dyDescent="0.15">
      <c r="Q592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2" s="17" t="str">
        <f t="shared" ca="1" si="83"/>
        <v>_x000D_						{ chinese: `泼`, pinyin: `pō` },_x000D_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2" t="s">
        <v>1595</v>
      </c>
      <c r="T592" s="15" t="s">
        <v>1385</v>
      </c>
      <c r="U592" t="str">
        <f t="shared" si="84"/>
        <v/>
      </c>
      <c r="W592" t="str">
        <f t="shared" si="85"/>
        <v/>
      </c>
    </row>
    <row r="593" spans="17:23" x14ac:dyDescent="0.15">
      <c r="Q593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3" s="17" t="str">
        <f t="shared" ca="1" si="83"/>
        <v>_x000D_						{ chinese: `度`, pinyin: `dù` },_x000D_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3" t="s">
        <v>1602</v>
      </c>
      <c r="T593" s="15" t="s">
        <v>1036</v>
      </c>
      <c r="U593" t="str">
        <f t="shared" si="84"/>
        <v/>
      </c>
      <c r="W593" t="str">
        <f t="shared" si="85"/>
        <v/>
      </c>
    </row>
    <row r="594" spans="17:23" x14ac:dyDescent="0.15">
      <c r="Q594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4" s="17" t="str">
        <f t="shared" ca="1" si="83"/>
        <v>_x000D_						{ chinese: `龙`, pinyin: `lónɡ` },_x000D_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4" t="s">
        <v>1612</v>
      </c>
      <c r="T594" s="15" t="s">
        <v>1613</v>
      </c>
      <c r="U594" t="str">
        <f t="shared" si="84"/>
        <v/>
      </c>
      <c r="W594" t="str">
        <f t="shared" si="85"/>
        <v/>
      </c>
    </row>
    <row r="595" spans="17:23" x14ac:dyDescent="0.15">
      <c r="Q595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5" s="17" t="str">
        <f t="shared" ca="1" si="83"/>
        <v>_x000D_						{ chinese: `炮`, pinyin: `pào` },_x000D_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5" t="s">
        <v>2010</v>
      </c>
      <c r="T595" s="15" t="s">
        <v>1268</v>
      </c>
      <c r="U595" t="str">
        <f t="shared" si="84"/>
        <v/>
      </c>
      <c r="W595" t="str">
        <f t="shared" si="85"/>
        <v/>
      </c>
    </row>
    <row r="596" spans="17:23" x14ac:dyDescent="0.15">
      <c r="Q596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6" s="17" t="str">
        <f t="shared" ca="1" si="83"/>
        <v>_x000D_						{ chinese: `穿`, pinyin: `chuān` },_x000D_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6" t="s">
        <v>2011</v>
      </c>
      <c r="T596" s="15" t="s">
        <v>1083</v>
      </c>
      <c r="U596" t="str">
        <f t="shared" si="84"/>
        <v/>
      </c>
      <c r="W596" t="str">
        <f t="shared" si="85"/>
        <v/>
      </c>
    </row>
    <row r="597" spans="17:23" x14ac:dyDescent="0.15">
      <c r="Q597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7" s="17" t="str">
        <f t="shared" ca="1" si="83"/>
        <v>_x000D_						{ chinese: `始`, pinyin: `shǐ` },_x000D_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7" t="s">
        <v>837</v>
      </c>
      <c r="T597" s="15" t="s">
        <v>838</v>
      </c>
      <c r="U597" t="str">
        <f t="shared" si="84"/>
        <v/>
      </c>
      <c r="W597" t="str">
        <f t="shared" si="85"/>
        <v/>
      </c>
    </row>
    <row r="598" spans="17:23" x14ac:dyDescent="0.15">
      <c r="Q598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8" s="17" t="str">
        <f t="shared" ca="1" si="83"/>
        <v>_x000D_						{ chinese: `令`, pinyin: `lìnɡ` },_x000D_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8" t="s">
        <v>284</v>
      </c>
      <c r="T598" s="15" t="s">
        <v>285</v>
      </c>
      <c r="U598" t="str">
        <f t="shared" si="84"/>
        <v/>
      </c>
      <c r="W598" t="str">
        <f t="shared" si="85"/>
        <v/>
      </c>
    </row>
    <row r="599" spans="17:23" x14ac:dyDescent="0.15">
      <c r="Q599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599" s="17" t="str">
        <f t="shared" ca="1" si="83"/>
        <v>_x000D_						{ chinese: `刘`, pinyin: `liú` },_x000D_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599" t="s">
        <v>1639</v>
      </c>
      <c r="T599" s="15" t="s">
        <v>1275</v>
      </c>
      <c r="U599" t="str">
        <f t="shared" si="84"/>
        <v/>
      </c>
      <c r="W599" t="str">
        <f t="shared" si="85"/>
        <v/>
      </c>
    </row>
    <row r="600" spans="17:23" x14ac:dyDescent="0.15">
      <c r="Q600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0" s="17" t="str">
        <f t="shared" ca="1" si="83"/>
        <v>_x000D_						{ chinese: `民`, pinyin: `mín` },_x000D_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600" t="s">
        <v>2012</v>
      </c>
      <c r="T600" s="15" t="s">
        <v>2013</v>
      </c>
      <c r="U600" t="str">
        <f t="shared" si="84"/>
        <v/>
      </c>
      <c r="W600" t="str">
        <f t="shared" si="85"/>
        <v/>
      </c>
    </row>
    <row r="601" spans="17:23" x14ac:dyDescent="0.15">
      <c r="Q601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1" s="17" t="str">
        <f t="shared" ca="1" si="83"/>
        <v>_x000D_						{ chinese: `反`, pinyin: `fǎn` },_x000D_						{ chinese: `村`, pinyin: `cūn` },_x000D_						{ chinese: `被`, pinyin: `bèi` },_x000D_						{ chinese: `关`, pinyin: `ɡuān` },_x000D_						{ chinese: `道`, pinyin: `dào` },_x000D_						{ chinese: `兵`, pinyin: `bīnɡ` },</v>
      </c>
      <c r="S601" t="s">
        <v>2014</v>
      </c>
      <c r="T601" s="15" t="s">
        <v>2015</v>
      </c>
      <c r="U601" t="str">
        <f t="shared" si="84"/>
        <v/>
      </c>
      <c r="W601" t="str">
        <f t="shared" si="85"/>
        <v/>
      </c>
    </row>
    <row r="602" spans="17:23" x14ac:dyDescent="0.15">
      <c r="Q602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2" s="17" t="str">
        <f t="shared" ca="1" si="83"/>
        <v>_x000D_						{ chinese: `村`, pinyin: `cūn` },_x000D_						{ chinese: `被`, pinyin: `bèi` },_x000D_						{ chinese: `关`, pinyin: `ɡuān` },_x000D_						{ chinese: `道`, pinyin: `dào` },_x000D_						{ chinese: `兵`, pinyin: `bīnɡ` },</v>
      </c>
      <c r="S602" t="s">
        <v>359</v>
      </c>
      <c r="T602" s="15" t="s">
        <v>360</v>
      </c>
      <c r="U602" t="str">
        <f t="shared" si="84"/>
        <v/>
      </c>
      <c r="W602" t="str">
        <f t="shared" si="85"/>
        <v/>
      </c>
    </row>
    <row r="603" spans="17:23" x14ac:dyDescent="0.15">
      <c r="Q603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3" s="17" t="str">
        <f t="shared" ca="1" si="83"/>
        <v>_x000D_						{ chinese: `被`, pinyin: `bèi` },_x000D_						{ chinese: `关`, pinyin: `ɡuān` },_x000D_						{ chinese: `道`, pinyin: `dào` },_x000D_						{ chinese: `兵`, pinyin: `bīnɡ` },</v>
      </c>
      <c r="S603" t="s">
        <v>1647</v>
      </c>
      <c r="T603" s="15" t="s">
        <v>281</v>
      </c>
      <c r="U603" t="str">
        <f t="shared" si="84"/>
        <v/>
      </c>
      <c r="W603" t="str">
        <f t="shared" si="85"/>
        <v/>
      </c>
    </row>
    <row r="604" spans="17:23" x14ac:dyDescent="0.15">
      <c r="Q604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4" s="17" t="str">
        <f t="shared" ca="1" si="83"/>
        <v>_x000D_						{ chinese: `关`, pinyin: `ɡuān` },_x000D_						{ chinese: `道`, pinyin: `dào` },_x000D_						{ chinese: `兵`, pinyin: `bīnɡ` },</v>
      </c>
      <c r="S604" t="s">
        <v>2016</v>
      </c>
      <c r="T604" s="15" t="s">
        <v>196</v>
      </c>
      <c r="U604" t="str">
        <f t="shared" si="84"/>
        <v/>
      </c>
      <c r="W604" t="str">
        <f t="shared" si="85"/>
        <v/>
      </c>
    </row>
    <row r="605" spans="17:23" x14ac:dyDescent="0.15">
      <c r="Q605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5" s="17" t="str">
        <f t="shared" ca="1" si="83"/>
        <v>_x000D_						{ chinese: `道`, pinyin: `dào` },_x000D_						{ chinese: `兵`, pinyin: `bīnɡ` },</v>
      </c>
      <c r="S605" t="s">
        <v>504</v>
      </c>
      <c r="T605" s="15" t="s">
        <v>415</v>
      </c>
      <c r="U605" t="str">
        <f t="shared" si="84"/>
        <v/>
      </c>
      <c r="W605" t="str">
        <f t="shared" si="85"/>
        <v/>
      </c>
    </row>
    <row r="606" spans="17:23" x14ac:dyDescent="0.15">
      <c r="Q606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6" s="17" t="str">
        <f t="shared" ca="1" si="83"/>
        <v>_x000D_						{ chinese: `兵`, pinyin: `bīnɡ` },</v>
      </c>
      <c r="S606" t="s">
        <v>1657</v>
      </c>
      <c r="T606" s="15" t="s">
        <v>1658</v>
      </c>
      <c r="U606" t="str">
        <f t="shared" si="84"/>
        <v/>
      </c>
      <c r="W606" t="str">
        <f t="shared" si="85"/>
        <v/>
      </c>
    </row>
    <row r="607" spans="17:23" x14ac:dyDescent="0.15">
      <c r="Q607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7" s="17" t="str">
        <f t="shared" ca="1" si="83"/>
        <v/>
      </c>
      <c r="U607" t="str">
        <f t="shared" si="84"/>
        <v xml:space="preserve"> </v>
      </c>
      <c r="V607" t="s">
        <v>391</v>
      </c>
      <c r="W607" t="str">
        <f t="shared" si="85"/>
        <v xml:space="preserve"> </v>
      </c>
    </row>
    <row r="608" spans="17:23" x14ac:dyDescent="0.15">
      <c r="Q608" s="16" t="str">
        <f t="shared" ca="1" si="82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8" s="17" t="str">
        <f t="shared" ca="1" si="83"/>
        <v>_x000D_				{_x000D_					names: { en: `Writing 7`, zh_cn: `写字表7`, zh_tw: `寫字錶7` },_x000D_					words: [_x000D_						{ chinese: `危`, pinyin: `wēi` },_x000D_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},_x000D_					],_x000D_				},</v>
      </c>
      <c r="S608" t="s">
        <v>1701</v>
      </c>
      <c r="T608" s="15" t="s">
        <v>876</v>
      </c>
      <c r="U608" t="str">
        <f t="shared" si="84"/>
        <v>Writing 7</v>
      </c>
      <c r="V608" t="s">
        <v>1969</v>
      </c>
      <c r="W608" t="str">
        <f t="shared" si="85"/>
        <v>寫字錶7</v>
      </c>
    </row>
    <row r="609" spans="17:23" x14ac:dyDescent="0.15">
      <c r="Q609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09" s="17" t="str">
        <f t="shared" ca="1" si="83"/>
        <v>_x000D_						{ chinese: `敢`, pinyin: `ɡǎn` },_x000D_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09" t="s">
        <v>2017</v>
      </c>
      <c r="T609" s="15" t="s">
        <v>710</v>
      </c>
      <c r="U609" t="str">
        <f t="shared" si="84"/>
        <v/>
      </c>
      <c r="W609" t="str">
        <f t="shared" si="85"/>
        <v/>
      </c>
    </row>
    <row r="610" spans="17:23" x14ac:dyDescent="0.15">
      <c r="Q610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0" s="17" t="str">
        <f t="shared" ca="1" si="83"/>
        <v>_x000D_						{ chinese: `惊`, pinyin: `jīnɡ` },_x000D_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0" t="s">
        <v>1708</v>
      </c>
      <c r="T610" s="15" t="s">
        <v>413</v>
      </c>
      <c r="U610" t="str">
        <f t="shared" si="84"/>
        <v/>
      </c>
      <c r="W610" t="str">
        <f t="shared" si="85"/>
        <v/>
      </c>
    </row>
    <row r="611" spans="17:23" x14ac:dyDescent="0.15">
      <c r="Q611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1" s="17" t="str">
        <f t="shared" ca="1" si="83"/>
        <v>_x000D_						{ chinese: `阴`, pinyin: `yīn` },_x000D_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1" t="s">
        <v>308</v>
      </c>
      <c r="T611" s="15" t="s">
        <v>309</v>
      </c>
      <c r="U611" t="str">
        <f t="shared" si="84"/>
        <v/>
      </c>
      <c r="W611" t="str">
        <f t="shared" si="85"/>
        <v/>
      </c>
    </row>
    <row r="612" spans="17:23" x14ac:dyDescent="0.15">
      <c r="Q612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2" s="17" t="str">
        <f t="shared" ca="1" si="83"/>
        <v>_x000D_						{ chinese: `似`, pinyin: `sì` },_x000D_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2" t="s">
        <v>1711</v>
      </c>
      <c r="T612" s="15" t="s">
        <v>147</v>
      </c>
      <c r="U612" t="str">
        <f t="shared" si="84"/>
        <v/>
      </c>
      <c r="W612" t="str">
        <f t="shared" si="85"/>
        <v/>
      </c>
    </row>
    <row r="613" spans="17:23" x14ac:dyDescent="0.15">
      <c r="Q613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3" s="17" t="str">
        <f t="shared" ca="1" si="83"/>
        <v>_x000D_						{ chinese: `野`, pinyin: `yě` },_x000D_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3" t="s">
        <v>1714</v>
      </c>
      <c r="T613" s="15" t="s">
        <v>483</v>
      </c>
      <c r="U613" t="str">
        <f t="shared" si="84"/>
        <v/>
      </c>
      <c r="W613" t="str">
        <f t="shared" si="85"/>
        <v/>
      </c>
    </row>
    <row r="614" spans="17:23" x14ac:dyDescent="0.15">
      <c r="Q614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4" s="17" t="str">
        <f t="shared" ca="1" si="83"/>
        <v>_x000D_						{ chinese: `苍茫`, pinyin: `cānɡmánɡ` },_x000D_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4" t="s">
        <v>2018</v>
      </c>
      <c r="T614" s="15" t="s">
        <v>2019</v>
      </c>
      <c r="U614" t="str">
        <f t="shared" si="84"/>
        <v/>
      </c>
      <c r="W614" t="str">
        <f t="shared" si="85"/>
        <v/>
      </c>
    </row>
    <row r="615" spans="17:23" x14ac:dyDescent="0.15">
      <c r="Q615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5" s="17" t="str">
        <f t="shared" ca="1" si="83"/>
        <v>_x000D_						{ chinese: `于`, pinyin: `yú` },_x000D_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5" t="s">
        <v>1733</v>
      </c>
      <c r="T615" s="15" t="s">
        <v>623</v>
      </c>
      <c r="U615" t="str">
        <f t="shared" si="84"/>
        <v/>
      </c>
      <c r="W615" t="str">
        <f t="shared" si="85"/>
        <v/>
      </c>
    </row>
    <row r="616" spans="17:23" x14ac:dyDescent="0.15">
      <c r="Q616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6" s="17" t="str">
        <f t="shared" ca="1" si="83"/>
        <v>_x000D_						{ chinese: `论`, pinyin: `lùn` },_x000D_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6" t="s">
        <v>2020</v>
      </c>
      <c r="T616" s="15" t="s">
        <v>2021</v>
      </c>
      <c r="U616" t="str">
        <f t="shared" si="84"/>
        <v/>
      </c>
      <c r="W616" t="str">
        <f t="shared" si="85"/>
        <v/>
      </c>
    </row>
    <row r="617" spans="17:23" x14ac:dyDescent="0.15">
      <c r="Q617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7" s="17" t="str">
        <f t="shared" ca="1" si="83"/>
        <v>_x000D_						{ chinese: `岸`, pinyin: `àn` },_x000D_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7" t="s">
        <v>1740</v>
      </c>
      <c r="T617" s="15" t="s">
        <v>1737</v>
      </c>
      <c r="U617" t="str">
        <f t="shared" si="84"/>
        <v/>
      </c>
      <c r="W617" t="str">
        <f t="shared" si="85"/>
        <v/>
      </c>
    </row>
    <row r="618" spans="17:23" x14ac:dyDescent="0.15">
      <c r="Q618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8" s="17" t="str">
        <f t="shared" ca="1" si="83"/>
        <v>_x000D_						{ chinese: `屋`, pinyin: `wū` },_x000D_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8" t="s">
        <v>238</v>
      </c>
      <c r="T618" s="15" t="s">
        <v>239</v>
      </c>
      <c r="U618" t="str">
        <f t="shared" si="84"/>
        <v/>
      </c>
      <c r="W618" t="str">
        <f t="shared" si="85"/>
        <v/>
      </c>
    </row>
    <row r="619" spans="17:23" x14ac:dyDescent="0.15">
      <c r="Q619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19" s="17" t="str">
        <f t="shared" ca="1" si="83"/>
        <v>_x000D_						{ chinese: `切`, pinyin: `qiē` },_x000D_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19" t="s">
        <v>1751</v>
      </c>
      <c r="T619" s="15" t="s">
        <v>2022</v>
      </c>
      <c r="U619" t="str">
        <f t="shared" si="84"/>
        <v/>
      </c>
      <c r="W619" t="str">
        <f t="shared" si="85"/>
        <v/>
      </c>
    </row>
    <row r="620" spans="17:23" x14ac:dyDescent="0.15">
      <c r="Q620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0" s="17" t="str">
        <f t="shared" ca="1" si="83"/>
        <v>_x000D_						{ chinese: `久`, pinyin: `jiǔ` },_x000D_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20" t="s">
        <v>1465</v>
      </c>
      <c r="T620" s="15" t="s">
        <v>313</v>
      </c>
      <c r="U620" t="str">
        <f t="shared" si="84"/>
        <v/>
      </c>
      <c r="W620" t="str">
        <f t="shared" si="85"/>
        <v/>
      </c>
    </row>
    <row r="621" spans="17:23" x14ac:dyDescent="0.15">
      <c r="Q621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1" s="17" t="str">
        <f t="shared" ca="1" si="83"/>
        <v>_x000D_						{ chinese: `散步`, pinyin: `sànbù` },_x000D_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21" t="s">
        <v>2023</v>
      </c>
      <c r="T621" s="15" t="s">
        <v>2024</v>
      </c>
      <c r="U621" t="str">
        <f t="shared" si="84"/>
        <v/>
      </c>
      <c r="W621" t="str">
        <f t="shared" si="85"/>
        <v/>
      </c>
    </row>
    <row r="622" spans="17:23" x14ac:dyDescent="0.15">
      <c r="Q622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2" s="17" t="str">
        <f t="shared" ca="1" si="83"/>
        <v>_x000D_						{ chinese: `唱`, pinyin: `chànɡ` },_x000D_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22" t="s">
        <v>1369</v>
      </c>
      <c r="T622" s="15" t="s">
        <v>1370</v>
      </c>
      <c r="U622" t="str">
        <f t="shared" si="84"/>
        <v/>
      </c>
      <c r="W622" t="str">
        <f t="shared" si="85"/>
        <v/>
      </c>
    </row>
    <row r="623" spans="17:23" x14ac:dyDescent="0.15">
      <c r="Q623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3" s="17" t="str">
        <f t="shared" ca="1" si="83"/>
        <v>_x000D_						{ chinese: `赶`, pinyin: `ɡǎn` },_x000D_						{ chinese: `旺`, pinyin: `wànɡ` },_x000D_						{ chinese: `旁`, pinyin: `pánɡ` },_x000D_						{ chinese: `浑`, pinyin: `hún` },_x000D_						{ chinese: `谁`, pinyin: `shuí` },_x000D_						{ chinese: `汽`, pinyin: `qì` },</v>
      </c>
      <c r="S623" t="s">
        <v>1747</v>
      </c>
      <c r="T623" s="15" t="s">
        <v>710</v>
      </c>
      <c r="U623" t="str">
        <f t="shared" si="84"/>
        <v/>
      </c>
      <c r="W623" t="str">
        <f t="shared" si="85"/>
        <v/>
      </c>
    </row>
    <row r="624" spans="17:23" x14ac:dyDescent="0.15">
      <c r="Q624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4" s="17" t="str">
        <f t="shared" ca="1" si="83"/>
        <v>_x000D_						{ chinese: `旺`, pinyin: `wànɡ` },_x000D_						{ chinese: `旁`, pinyin: `pánɡ` },_x000D_						{ chinese: `浑`, pinyin: `hún` },_x000D_						{ chinese: `谁`, pinyin: `shuí` },_x000D_						{ chinese: `汽`, pinyin: `qì` },</v>
      </c>
      <c r="S624" t="s">
        <v>1770</v>
      </c>
      <c r="T624" s="15" t="s">
        <v>348</v>
      </c>
      <c r="U624" t="str">
        <f t="shared" si="84"/>
        <v/>
      </c>
      <c r="W624" t="str">
        <f t="shared" si="85"/>
        <v/>
      </c>
    </row>
    <row r="625" spans="17:23" x14ac:dyDescent="0.15">
      <c r="Q625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5" s="17" t="str">
        <f t="shared" ca="1" si="83"/>
        <v>_x000D_						{ chinese: `旁`, pinyin: `pánɡ` },_x000D_						{ chinese: `浑`, pinyin: `hún` },_x000D_						{ chinese: `谁`, pinyin: `shuí` },_x000D_						{ chinese: `汽`, pinyin: `qì` },</v>
      </c>
      <c r="S625" t="s">
        <v>1400</v>
      </c>
      <c r="T625" s="15" t="s">
        <v>1401</v>
      </c>
      <c r="U625" t="str">
        <f t="shared" si="84"/>
        <v/>
      </c>
      <c r="W625" t="str">
        <f t="shared" si="85"/>
        <v/>
      </c>
    </row>
    <row r="626" spans="17:23" x14ac:dyDescent="0.15">
      <c r="Q626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6" s="17" t="str">
        <f t="shared" ca="1" si="83"/>
        <v>_x000D_						{ chinese: `浑`, pinyin: `hún` },_x000D_						{ chinese: `谁`, pinyin: `shuí` },_x000D_						{ chinese: `汽`, pinyin: `qì` },</v>
      </c>
      <c r="S626" t="s">
        <v>1789</v>
      </c>
      <c r="T626" s="15" t="s">
        <v>1790</v>
      </c>
      <c r="U626" t="str">
        <f t="shared" si="84"/>
        <v/>
      </c>
      <c r="W626" t="str">
        <f t="shared" si="85"/>
        <v/>
      </c>
    </row>
    <row r="627" spans="17:23" x14ac:dyDescent="0.15">
      <c r="Q627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7" s="17" t="str">
        <f t="shared" ca="1" si="83"/>
        <v>_x000D_						{ chinese: `谁`, pinyin: `shuí` },_x000D_						{ chinese: `汽`, pinyin: `qì` },</v>
      </c>
      <c r="S627" t="s">
        <v>1013</v>
      </c>
      <c r="T627" s="15" t="s">
        <v>1014</v>
      </c>
      <c r="U627" t="str">
        <f t="shared" si="84"/>
        <v/>
      </c>
      <c r="W627" t="str">
        <f t="shared" si="85"/>
        <v/>
      </c>
    </row>
    <row r="628" spans="17:23" x14ac:dyDescent="0.15">
      <c r="Q628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8" s="17" t="str">
        <f t="shared" ca="1" si="83"/>
        <v>_x000D_						{ chinese: `汽`, pinyin: `qì` },</v>
      </c>
      <c r="S628" t="s">
        <v>1539</v>
      </c>
      <c r="T628" s="15" t="s">
        <v>520</v>
      </c>
      <c r="U628" t="str">
        <f t="shared" si="84"/>
        <v/>
      </c>
      <c r="W628" t="str">
        <f t="shared" si="85"/>
        <v/>
      </c>
    </row>
    <row r="629" spans="17:23" x14ac:dyDescent="0.15">
      <c r="Q629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29" s="17" t="str">
        <f t="shared" ca="1" si="83"/>
        <v/>
      </c>
      <c r="U629" t="str">
        <f t="shared" si="84"/>
        <v xml:space="preserve"> </v>
      </c>
      <c r="V629" t="s">
        <v>391</v>
      </c>
      <c r="W629" t="str">
        <f t="shared" si="85"/>
        <v xml:space="preserve"> </v>
      </c>
    </row>
    <row r="630" spans="17:23" x14ac:dyDescent="0.15">
      <c r="Q630" s="16" t="str">
        <f t="shared" ca="1" si="82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0" s="17" t="str">
        <f t="shared" ca="1" si="83"/>
        <v>_x000D_				{_x000D_					names: { en: `Writing 8`, zh_cn: `写字表8`, zh_tw: `寫字錶8` },_x000D_					words: [_x000D_						{ chinese: `食物`, pinyin: `shíwù` },_x000D_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},_x000D_					],_x000D_				},</v>
      </c>
      <c r="S630" t="s">
        <v>2025</v>
      </c>
      <c r="T630" s="15" t="s">
        <v>2026</v>
      </c>
      <c r="U630" t="str">
        <f t="shared" si="84"/>
        <v>Writing 8</v>
      </c>
      <c r="V630" t="s">
        <v>1985</v>
      </c>
      <c r="W630" t="str">
        <f t="shared" si="85"/>
        <v>寫字錶8</v>
      </c>
    </row>
    <row r="631" spans="17:23" x14ac:dyDescent="0.15">
      <c r="Q631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1" s="17" t="str">
        <f t="shared" ca="1" si="83"/>
        <v>_x000D_						{ chinese: `爷`, pinyin: `yé` },_x000D_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31" t="s">
        <v>1327</v>
      </c>
      <c r="T631" s="15" t="s">
        <v>1328</v>
      </c>
      <c r="U631" t="str">
        <f t="shared" si="84"/>
        <v/>
      </c>
      <c r="W631" t="str">
        <f t="shared" si="85"/>
        <v/>
      </c>
    </row>
    <row r="632" spans="17:23" x14ac:dyDescent="0.15">
      <c r="Q632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2" s="17" t="str">
        <f t="shared" ca="1" si="83"/>
        <v>_x000D_						{ chinese: `就`, pinyin: `jiù` },_x000D_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32" t="s">
        <v>406</v>
      </c>
      <c r="T632" s="15" t="s">
        <v>407</v>
      </c>
      <c r="U632" t="str">
        <f t="shared" si="84"/>
        <v/>
      </c>
      <c r="W632" t="str">
        <f t="shared" si="85"/>
        <v/>
      </c>
    </row>
    <row r="633" spans="17:23" x14ac:dyDescent="0.15">
      <c r="Q633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3" s="17" t="str">
        <f t="shared" ca="1" si="83"/>
        <v>_x000D_						{ chinese: `爪`, pinyin: `zhǎo` },_x000D_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33" t="s">
        <v>1829</v>
      </c>
      <c r="T633" s="15" t="s">
        <v>1392</v>
      </c>
      <c r="U633" t="str">
        <f t="shared" si="84"/>
        <v/>
      </c>
      <c r="W633" t="str">
        <f t="shared" si="85"/>
        <v/>
      </c>
    </row>
    <row r="634" spans="17:23" x14ac:dyDescent="0.15">
      <c r="Q634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4" s="17" t="str">
        <f t="shared" ca="1" si="83"/>
        <v>_x000D_						{ chinese: `神`, pinyin: `shén` },_x000D_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34" t="s">
        <v>1832</v>
      </c>
      <c r="T634" s="15" t="s">
        <v>1204</v>
      </c>
      <c r="U634" t="str">
        <f t="shared" si="84"/>
        <v/>
      </c>
      <c r="W634" t="str">
        <f t="shared" si="85"/>
        <v/>
      </c>
    </row>
    <row r="635" spans="17:23" x14ac:dyDescent="0.15">
      <c r="Q635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5" s="17" t="str">
        <f t="shared" ca="1" si="83"/>
        <v>_x000D_						{ chinese: `活猪`, pinyin: `huózhū` },_x000D_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35" t="s">
        <v>2027</v>
      </c>
      <c r="T635" s="15" t="s">
        <v>2028</v>
      </c>
      <c r="U635" t="str">
        <f t="shared" si="84"/>
        <v/>
      </c>
      <c r="W635" t="str">
        <f t="shared" si="85"/>
        <v/>
      </c>
    </row>
    <row r="636" spans="17:23" x14ac:dyDescent="0.15">
      <c r="Q636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6" s="17" t="str">
        <f t="shared" ca="1" si="83"/>
        <v>_x000D_						{ chinese: `折`, pinyin: `zhé` },_x000D_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36" t="s">
        <v>1847</v>
      </c>
      <c r="T636" s="15" t="s">
        <v>1848</v>
      </c>
      <c r="U636" t="str">
        <f t="shared" si="84"/>
        <v/>
      </c>
      <c r="W636" t="str">
        <f t="shared" si="85"/>
        <v/>
      </c>
    </row>
    <row r="637" spans="17:23" x14ac:dyDescent="0.15">
      <c r="Q637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7" s="17" t="str">
        <f t="shared" ca="1" si="83"/>
        <v>_x000D_						{ chinese: `张`, pinyin: `zhānɡ` },_x000D_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37" t="s">
        <v>148</v>
      </c>
      <c r="T637" s="15" t="s">
        <v>149</v>
      </c>
      <c r="U637" t="str">
        <f t="shared" si="84"/>
        <v/>
      </c>
      <c r="W637" t="str">
        <f t="shared" si="85"/>
        <v/>
      </c>
    </row>
    <row r="638" spans="17:23" x14ac:dyDescent="0.15">
      <c r="Q638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8" s="17" t="str">
        <f t="shared" ca="1" si="83"/>
        <v>_x000D_						{ chinese: `祝`, pinyin: `zhù` },_x000D_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38" t="s">
        <v>2029</v>
      </c>
      <c r="T638" s="15" t="s">
        <v>694</v>
      </c>
      <c r="U638" t="str">
        <f t="shared" si="84"/>
        <v/>
      </c>
      <c r="W638" t="str">
        <f t="shared" si="85"/>
        <v/>
      </c>
    </row>
    <row r="639" spans="17:23" x14ac:dyDescent="0.15">
      <c r="Q639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39" s="17" t="str">
        <f t="shared" ca="1" si="83"/>
        <v>_x000D_						{ chinese: `扎`, pinyin: `zhā` },_x000D_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39" t="s">
        <v>1853</v>
      </c>
      <c r="T639" s="15" t="s">
        <v>2030</v>
      </c>
      <c r="U639" t="str">
        <f t="shared" si="84"/>
        <v/>
      </c>
      <c r="W639" t="str">
        <f t="shared" si="85"/>
        <v/>
      </c>
    </row>
    <row r="640" spans="17:23" x14ac:dyDescent="0.15">
      <c r="Q640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0" s="17" t="str">
        <f t="shared" ca="1" si="83"/>
        <v>_x000D_						{ chinese: `抓`, pinyin: `zhuā` },_x000D_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40" t="s">
        <v>1855</v>
      </c>
      <c r="T640" s="15" t="s">
        <v>1856</v>
      </c>
      <c r="U640" t="str">
        <f t="shared" si="84"/>
        <v/>
      </c>
      <c r="W640" t="str">
        <f t="shared" si="85"/>
        <v/>
      </c>
    </row>
    <row r="641" spans="17:23" x14ac:dyDescent="0.15">
      <c r="Q641" s="16" t="str">
        <f t="shared" ca="1" si="82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1" s="17" t="str">
        <f t="shared" ca="1" si="83"/>
        <v>_x000D_						{ chinese: `吵`, pinyin: `chǎo` },_x000D_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41" t="s">
        <v>1628</v>
      </c>
      <c r="T641" s="15" t="s">
        <v>1519</v>
      </c>
      <c r="U641" t="str">
        <f t="shared" si="84"/>
        <v/>
      </c>
      <c r="W641" t="str">
        <f t="shared" si="85"/>
        <v/>
      </c>
    </row>
    <row r="642" spans="17:23" x14ac:dyDescent="0.15">
      <c r="Q642" s="16" t="str">
        <f t="shared" ref="Q642:Q705" ca="1" si="86">IF(0=LEN(U642),OFFSET(Q642, 1, 0), R642 &amp; IF(0=LEN(OFFSET(Q642, 1, 0)), "",OFFSET(Q642, 1, 0))) &amp; ""</f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2" s="17" t="str">
        <f t="shared" ref="R642:R705" ca="1" si="87">IF(0=LEN(S642),"",IF(0=LEN(U642), "", CHAR(13) &amp; REPT(CHAR(9), 4) &amp; "{" &amp; CHAR(13) &amp; REPT(CHAR(9), 5) &amp; "names: { en: `"&amp;U642&amp;"`, zh_cn: `"&amp;V642&amp;"`, zh_tw: `"&amp;W642&amp;"` }," &amp; CHAR(13) &amp; REPT(CHAR(9), 5) &amp; "words: [") &amp; CHAR(13) &amp; REPT(CHAR(9),6)&amp;"{ chinese: `"&amp;S642&amp;"`, pinyin: `"&amp;T642&amp;"` }," &amp; IF(0=LEN(OFFSET(S642,1,0)), "", OFFSET(R642, 1, 0)) &amp; IF(0=LEN(U642),"",CHAR(13) &amp; REPT(CHAR(9), 5) &amp; "]," &amp; CHAR(13) &amp; REPT(CHAR(9), 4) &amp; "},"))</f>
        <v>_x000D_						{ chinese: `但`, pinyin: `dàn` },_x000D_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42" t="s">
        <v>2031</v>
      </c>
      <c r="T642" s="15" t="s">
        <v>1244</v>
      </c>
      <c r="U642" t="str">
        <f t="shared" ref="U642:U705" si="88">SUBSTITUTE(SUBSTITUTE(SUBSTITUTE(V642,"识字表", "Literacy "),"写字表","Writing "),"词语","Words ")</f>
        <v/>
      </c>
      <c r="W642" t="str">
        <f t="shared" ref="W642:W705" si="89">SUBSTITUTE(SUBSTITUTE(SUBSTITUTE(V642,"识字表", "識字錶"),"写字表","寫字錶"),"词语","詞語")</f>
        <v/>
      </c>
    </row>
    <row r="643" spans="17:23" x14ac:dyDescent="0.15">
      <c r="Q643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3" s="17" t="str">
        <f t="shared" ca="1" si="87"/>
        <v>_x000D_						{ chinese: `哭`, pinyin: `kū` },_x000D_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43" t="s">
        <v>1862</v>
      </c>
      <c r="T643" s="15" t="s">
        <v>1409</v>
      </c>
      <c r="U643" t="str">
        <f t="shared" si="88"/>
        <v/>
      </c>
      <c r="W643" t="str">
        <f t="shared" si="89"/>
        <v/>
      </c>
    </row>
    <row r="644" spans="17:23" x14ac:dyDescent="0.15">
      <c r="Q644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4" s="17" t="str">
        <f t="shared" ca="1" si="87"/>
        <v>_x000D_						{ chinese: `车`, pinyin: `chē` },_x000D_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44" t="s">
        <v>492</v>
      </c>
      <c r="T644" s="15" t="s">
        <v>493</v>
      </c>
      <c r="U644" t="str">
        <f t="shared" si="88"/>
        <v/>
      </c>
      <c r="W644" t="str">
        <f t="shared" si="89"/>
        <v/>
      </c>
    </row>
    <row r="645" spans="17:23" x14ac:dyDescent="0.15">
      <c r="Q645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5" s="17" t="str">
        <f t="shared" ca="1" si="87"/>
        <v>_x000D_						{ chinese: `得`, pinyin: `dé` },_x000D_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45" t="s">
        <v>332</v>
      </c>
      <c r="T645" s="15" t="s">
        <v>333</v>
      </c>
      <c r="U645" t="str">
        <f t="shared" si="88"/>
        <v/>
      </c>
      <c r="W645" t="str">
        <f t="shared" si="89"/>
        <v/>
      </c>
    </row>
    <row r="646" spans="17:23" x14ac:dyDescent="0.15">
      <c r="Q646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6" s="17" t="str">
        <f t="shared" ca="1" si="87"/>
        <v>_x000D_						{ chinese: `秧苗`, pinyin: `yānɡmiáo` },_x000D_						{ chinese: `汗`, pinyin: `hàn` },_x000D_						{ chinese: `急`, pinyin: `jí` },_x000D_						{ chinese: `场`, pinyin: `chǎnɡ` },_x000D_						{ chinese: `伤`, pinyin: `shānɡ` },_x000D_						{ chinese: `路`, pinyin: `lù` },</v>
      </c>
      <c r="S646" t="s">
        <v>2032</v>
      </c>
      <c r="T646" s="15" t="s">
        <v>2033</v>
      </c>
      <c r="U646" t="str">
        <f t="shared" si="88"/>
        <v/>
      </c>
      <c r="W646" t="str">
        <f t="shared" si="89"/>
        <v/>
      </c>
    </row>
    <row r="647" spans="17:23" x14ac:dyDescent="0.15">
      <c r="Q647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7" s="17" t="str">
        <f t="shared" ca="1" si="87"/>
        <v>_x000D_						{ chinese: `汗`, pinyin: `hàn` },_x000D_						{ chinese: `急`, pinyin: `jí` },_x000D_						{ chinese: `场`, pinyin: `chǎnɡ` },_x000D_						{ chinese: `伤`, pinyin: `shānɡ` },_x000D_						{ chinese: `路`, pinyin: `lù` },</v>
      </c>
      <c r="S647" t="s">
        <v>957</v>
      </c>
      <c r="T647" s="15" t="s">
        <v>958</v>
      </c>
      <c r="U647" t="str">
        <f t="shared" si="88"/>
        <v/>
      </c>
      <c r="W647" t="str">
        <f t="shared" si="89"/>
        <v/>
      </c>
    </row>
    <row r="648" spans="17:23" x14ac:dyDescent="0.15">
      <c r="Q648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8" s="17" t="str">
        <f t="shared" ca="1" si="87"/>
        <v>_x000D_						{ chinese: `急`, pinyin: `jí` },_x000D_						{ chinese: `场`, pinyin: `chǎnɡ` },_x000D_						{ chinese: `伤`, pinyin: `shānɡ` },_x000D_						{ chinese: `路`, pinyin: `lù` },</v>
      </c>
      <c r="S648" t="s">
        <v>609</v>
      </c>
      <c r="T648" s="15" t="s">
        <v>180</v>
      </c>
      <c r="U648" t="str">
        <f t="shared" si="88"/>
        <v/>
      </c>
      <c r="W648" t="str">
        <f t="shared" si="89"/>
        <v/>
      </c>
    </row>
    <row r="649" spans="17:23" x14ac:dyDescent="0.15">
      <c r="Q649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49" s="17" t="str">
        <f t="shared" ca="1" si="87"/>
        <v>_x000D_						{ chinese: `场`, pinyin: `chǎnɡ` },_x000D_						{ chinese: `伤`, pinyin: `shānɡ` },_x000D_						{ chinese: `路`, pinyin: `lù` },</v>
      </c>
      <c r="S649" t="s">
        <v>615</v>
      </c>
      <c r="T649" s="15" t="s">
        <v>2034</v>
      </c>
      <c r="U649" t="str">
        <f t="shared" si="88"/>
        <v/>
      </c>
      <c r="W649" t="str">
        <f t="shared" si="89"/>
        <v/>
      </c>
    </row>
    <row r="650" spans="17:23" x14ac:dyDescent="0.15">
      <c r="Q650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0" s="17" t="str">
        <f t="shared" ca="1" si="87"/>
        <v>_x000D_						{ chinese: `伤`, pinyin: `shānɡ` },_x000D_						{ chinese: `路`, pinyin: `lù` },</v>
      </c>
      <c r="S650" t="s">
        <v>772</v>
      </c>
      <c r="T650" s="15" t="s">
        <v>773</v>
      </c>
      <c r="U650" t="str">
        <f t="shared" si="88"/>
        <v/>
      </c>
      <c r="W650" t="str">
        <f t="shared" si="89"/>
        <v/>
      </c>
    </row>
    <row r="651" spans="17:23" x14ac:dyDescent="0.15">
      <c r="Q651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1" s="17" t="str">
        <f t="shared" ca="1" si="87"/>
        <v>_x000D_						{ chinese: `路`, pinyin: `lù` },</v>
      </c>
      <c r="S651" t="s">
        <v>2035</v>
      </c>
      <c r="T651" s="15" t="s">
        <v>1320</v>
      </c>
      <c r="U651" t="str">
        <f t="shared" si="88"/>
        <v/>
      </c>
      <c r="W651" t="str">
        <f t="shared" si="89"/>
        <v/>
      </c>
    </row>
    <row r="652" spans="17:23" x14ac:dyDescent="0.15">
      <c r="Q652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2" s="17" t="str">
        <f t="shared" ca="1" si="87"/>
        <v/>
      </c>
      <c r="U652" t="str">
        <f t="shared" si="88"/>
        <v xml:space="preserve"> </v>
      </c>
      <c r="V652" t="s">
        <v>391</v>
      </c>
      <c r="W652" t="str">
        <f t="shared" si="89"/>
        <v xml:space="preserve"> </v>
      </c>
    </row>
    <row r="653" spans="17:23" x14ac:dyDescent="0.15">
      <c r="Q653" s="16" t="str">
        <f t="shared" ca="1" si="86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3" s="17" t="str">
        <f t="shared" ca="1" si="87"/>
        <v>_x000D_				{_x000D_					names: { en: `Words 1`, zh_cn: `词语1`, zh_tw: `詞語1` },_x000D_					words: [_x000D_						{ chinese: `看见`, pinyin: `kànjiàn` },_x000D_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},_x000D_					],_x000D_				},</v>
      </c>
      <c r="S653" t="s">
        <v>592</v>
      </c>
      <c r="T653" s="15" t="s">
        <v>593</v>
      </c>
      <c r="U653" t="str">
        <f t="shared" si="88"/>
        <v>Words 1</v>
      </c>
      <c r="V653" t="s">
        <v>2036</v>
      </c>
      <c r="W653" t="str">
        <f t="shared" si="89"/>
        <v>詞語1</v>
      </c>
    </row>
    <row r="654" spans="17:23" x14ac:dyDescent="0.15">
      <c r="Q654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4" s="17" t="str">
        <f t="shared" ca="1" si="87"/>
        <v>_x000D_						{ chinese: `哪里`, pinyin: `nǎlǐ` },_x000D_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54" t="s">
        <v>2037</v>
      </c>
      <c r="T654" s="15" t="s">
        <v>2038</v>
      </c>
      <c r="U654" t="str">
        <f t="shared" si="88"/>
        <v/>
      </c>
      <c r="W654" t="str">
        <f t="shared" si="89"/>
        <v/>
      </c>
    </row>
    <row r="655" spans="17:23" x14ac:dyDescent="0.15">
      <c r="Q655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5" s="17" t="str">
        <f t="shared" ca="1" si="87"/>
        <v>_x000D_						{ chinese: `那边`, pinyin: `nàbiān` },_x000D_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55" t="s">
        <v>2039</v>
      </c>
      <c r="T655" s="15" t="s">
        <v>2040</v>
      </c>
      <c r="U655" t="str">
        <f t="shared" si="88"/>
        <v/>
      </c>
      <c r="W655" t="str">
        <f t="shared" si="89"/>
        <v/>
      </c>
    </row>
    <row r="656" spans="17:23" x14ac:dyDescent="0.15">
      <c r="Q656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6" s="17" t="str">
        <f t="shared" ca="1" si="87"/>
        <v>_x000D_						{ chinese: `头顶`, pinyin: `tóudǐnɡ` },_x000D_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56" t="s">
        <v>2041</v>
      </c>
      <c r="T656" s="15" t="s">
        <v>2042</v>
      </c>
      <c r="U656" t="str">
        <f t="shared" si="88"/>
        <v/>
      </c>
      <c r="W656" t="str">
        <f t="shared" si="89"/>
        <v/>
      </c>
    </row>
    <row r="657" spans="17:23" x14ac:dyDescent="0.15">
      <c r="Q657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7" s="17" t="str">
        <f t="shared" ca="1" si="87"/>
        <v>_x000D_						{ chinese: `眼睛`, pinyin: `yǎnjīnɡ` },_x000D_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57" t="s">
        <v>212</v>
      </c>
      <c r="T657" s="15" t="s">
        <v>213</v>
      </c>
      <c r="U657" t="str">
        <f t="shared" si="88"/>
        <v/>
      </c>
      <c r="W657" t="str">
        <f t="shared" si="89"/>
        <v/>
      </c>
    </row>
    <row r="658" spans="17:23" x14ac:dyDescent="0.15">
      <c r="Q658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8" s="17" t="str">
        <f t="shared" ca="1" si="87"/>
        <v>_x000D_						{ chinese: `雪白`, pinyin: `xuěbái` },_x000D_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58" t="s">
        <v>2043</v>
      </c>
      <c r="T658" s="15" t="s">
        <v>2044</v>
      </c>
      <c r="U658" t="str">
        <f t="shared" si="88"/>
        <v/>
      </c>
      <c r="W658" t="str">
        <f t="shared" si="89"/>
        <v/>
      </c>
    </row>
    <row r="659" spans="17:23" x14ac:dyDescent="0.15">
      <c r="Q659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59" s="17" t="str">
        <f t="shared" ca="1" si="87"/>
        <v>_x000D_						{ chinese: `肚皮`, pinyin: `dùpí` },_x000D_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59" t="s">
        <v>1914</v>
      </c>
      <c r="T659" s="15" t="s">
        <v>1915</v>
      </c>
      <c r="U659" t="str">
        <f t="shared" si="88"/>
        <v/>
      </c>
      <c r="W659" t="str">
        <f t="shared" si="89"/>
        <v/>
      </c>
    </row>
    <row r="660" spans="17:23" x14ac:dyDescent="0.15">
      <c r="Q660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0" s="17" t="str">
        <f t="shared" ca="1" si="87"/>
        <v>_x000D_						{ chinese: `孩子`, pinyin: `háizi` },_x000D_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0" t="s">
        <v>2045</v>
      </c>
      <c r="T660" s="15" t="s">
        <v>2046</v>
      </c>
      <c r="U660" t="str">
        <f t="shared" si="88"/>
        <v/>
      </c>
      <c r="W660" t="str">
        <f t="shared" si="89"/>
        <v/>
      </c>
    </row>
    <row r="661" spans="17:23" x14ac:dyDescent="0.15">
      <c r="Q661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1" s="17" t="str">
        <f t="shared" ca="1" si="87"/>
        <v>_x000D_						{ chinese: `天空`, pinyin: `tiānkōnɡ` },_x000D_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1" t="s">
        <v>2047</v>
      </c>
      <c r="T661" s="15" t="s">
        <v>2048</v>
      </c>
      <c r="U661" t="str">
        <f t="shared" si="88"/>
        <v/>
      </c>
      <c r="W661" t="str">
        <f t="shared" si="89"/>
        <v/>
      </c>
    </row>
    <row r="662" spans="17:23" x14ac:dyDescent="0.15">
      <c r="Q662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2" s="17" t="str">
        <f t="shared" ca="1" si="87"/>
        <v>_x000D_						{ chinese: `傍晚`, pinyin: `bànɡwǎn` },_x000D_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2" t="s">
        <v>2049</v>
      </c>
      <c r="T662" s="15" t="s">
        <v>2050</v>
      </c>
      <c r="U662" t="str">
        <f t="shared" si="88"/>
        <v/>
      </c>
      <c r="W662" t="str">
        <f t="shared" si="89"/>
        <v/>
      </c>
    </row>
    <row r="663" spans="17:23" x14ac:dyDescent="0.15">
      <c r="Q663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3" s="17" t="str">
        <f t="shared" ca="1" si="87"/>
        <v>_x000D_						{ chinese: `人们`, pinyin: `rénmen` },_x000D_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3" t="s">
        <v>2051</v>
      </c>
      <c r="T663" s="15" t="s">
        <v>2052</v>
      </c>
      <c r="U663" t="str">
        <f t="shared" si="88"/>
        <v/>
      </c>
      <c r="W663" t="str">
        <f t="shared" si="89"/>
        <v/>
      </c>
    </row>
    <row r="664" spans="17:23" x14ac:dyDescent="0.15">
      <c r="Q664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4" s="17" t="str">
        <f t="shared" ca="1" si="87"/>
        <v>_x000D_						{ chinese: `冬天`, pinyin: `dōnɡtiān` },_x000D_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4" t="s">
        <v>2053</v>
      </c>
      <c r="T664" s="15" t="s">
        <v>2054</v>
      </c>
      <c r="U664" t="str">
        <f t="shared" si="88"/>
        <v/>
      </c>
      <c r="W664" t="str">
        <f t="shared" si="89"/>
        <v/>
      </c>
    </row>
    <row r="665" spans="17:23" x14ac:dyDescent="0.15">
      <c r="Q665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5" s="17" t="str">
        <f t="shared" ca="1" si="87"/>
        <v>_x000D_						{ chinese: `花朵`, pinyin: `huāduǒ` },_x000D_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5" t="s">
        <v>2055</v>
      </c>
      <c r="T665" s="15" t="s">
        <v>2056</v>
      </c>
      <c r="U665" t="str">
        <f t="shared" si="88"/>
        <v/>
      </c>
      <c r="W665" t="str">
        <f t="shared" si="89"/>
        <v/>
      </c>
    </row>
    <row r="666" spans="17:23" x14ac:dyDescent="0.15">
      <c r="Q666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6" s="17" t="str">
        <f t="shared" ca="1" si="87"/>
        <v>_x000D_						{ chinese: `平常`, pinyin: `pínɡchánɡ` },_x000D_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6" t="s">
        <v>2057</v>
      </c>
      <c r="T666" s="15" t="s">
        <v>2058</v>
      </c>
      <c r="U666" t="str">
        <f t="shared" si="88"/>
        <v/>
      </c>
      <c r="W666" t="str">
        <f t="shared" si="89"/>
        <v/>
      </c>
    </row>
    <row r="667" spans="17:23" x14ac:dyDescent="0.15">
      <c r="Q667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7" s="17" t="str">
        <f t="shared" ca="1" si="87"/>
        <v>_x000D_						{ chinese: `江河`, pinyin: `jiānɡhé` },_x000D_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7" t="s">
        <v>2059</v>
      </c>
      <c r="T667" s="15" t="s">
        <v>2060</v>
      </c>
      <c r="U667" t="str">
        <f t="shared" si="88"/>
        <v/>
      </c>
      <c r="W667" t="str">
        <f t="shared" si="89"/>
        <v/>
      </c>
    </row>
    <row r="668" spans="17:23" x14ac:dyDescent="0.15">
      <c r="Q668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8" s="17" t="str">
        <f t="shared" ca="1" si="87"/>
        <v>_x000D_						{ chinese: `海洋`, pinyin: `hǎiyánɡ` },_x000D_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8" t="s">
        <v>1922</v>
      </c>
      <c r="T668" s="15" t="s">
        <v>1923</v>
      </c>
      <c r="U668" t="str">
        <f t="shared" si="88"/>
        <v/>
      </c>
      <c r="W668" t="str">
        <f t="shared" si="89"/>
        <v/>
      </c>
    </row>
    <row r="669" spans="17:23" x14ac:dyDescent="0.15">
      <c r="Q669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69" s="17" t="str">
        <f t="shared" ca="1" si="87"/>
        <v>_x000D_						{ chinese: `田地`, pinyin: `tiándì` },_x000D_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69" t="s">
        <v>2061</v>
      </c>
      <c r="T669" s="15" t="s">
        <v>2062</v>
      </c>
      <c r="U669" t="str">
        <f t="shared" si="88"/>
        <v/>
      </c>
      <c r="W669" t="str">
        <f t="shared" si="89"/>
        <v/>
      </c>
    </row>
    <row r="670" spans="17:23" x14ac:dyDescent="0.15">
      <c r="Q670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0" s="17" t="str">
        <f t="shared" ca="1" si="87"/>
        <v>_x000D_						{ chinese: `工作`, pinyin: `ɡōnɡzuò` },_x000D_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70" t="s">
        <v>2063</v>
      </c>
      <c r="T670" s="15" t="s">
        <v>2064</v>
      </c>
      <c r="U670" t="str">
        <f t="shared" si="88"/>
        <v/>
      </c>
      <c r="W670" t="str">
        <f t="shared" si="89"/>
        <v/>
      </c>
    </row>
    <row r="671" spans="17:23" x14ac:dyDescent="0.15">
      <c r="Q671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1" s="17" t="str">
        <f t="shared" ca="1" si="87"/>
        <v>_x000D_						{ chinese: `办法`, pinyin: `bànfǎ` },_x000D_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71" t="s">
        <v>2065</v>
      </c>
      <c r="T671" s="15" t="s">
        <v>2066</v>
      </c>
      <c r="U671" t="str">
        <f t="shared" si="88"/>
        <v/>
      </c>
      <c r="W671" t="str">
        <f t="shared" si="89"/>
        <v/>
      </c>
    </row>
    <row r="672" spans="17:23" x14ac:dyDescent="0.15">
      <c r="Q672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2" s="17" t="str">
        <f t="shared" ca="1" si="87"/>
        <v>_x000D_						{ chinese: `如果`, pinyin: `rúɡuǒ` },_x000D_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72" t="s">
        <v>2067</v>
      </c>
      <c r="T672" s="15" t="s">
        <v>2068</v>
      </c>
      <c r="U672" t="str">
        <f t="shared" si="88"/>
        <v/>
      </c>
      <c r="W672" t="str">
        <f t="shared" si="89"/>
        <v/>
      </c>
    </row>
    <row r="673" spans="17:23" x14ac:dyDescent="0.15">
      <c r="Q673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3" s="17" t="str">
        <f t="shared" ca="1" si="87"/>
        <v>_x000D_						{ chinese: `长大`, pinyin: `zhǎnɡdà` },_x000D_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73" t="s">
        <v>2069</v>
      </c>
      <c r="T673" s="15" t="s">
        <v>2070</v>
      </c>
      <c r="U673" t="str">
        <f t="shared" si="88"/>
        <v/>
      </c>
      <c r="W673" t="str">
        <f t="shared" si="89"/>
        <v/>
      </c>
    </row>
    <row r="674" spans="17:23" x14ac:dyDescent="0.15">
      <c r="Q674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4" s="17" t="str">
        <f t="shared" ca="1" si="87"/>
        <v>_x000D_						{ chinese: `四海为家`, pinyin: `sìhǎiwéijiā` },_x000D_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74" t="s">
        <v>2071</v>
      </c>
      <c r="T674" s="15" t="s">
        <v>2072</v>
      </c>
      <c r="U674" t="str">
        <f t="shared" si="88"/>
        <v/>
      </c>
      <c r="W674" t="str">
        <f t="shared" si="89"/>
        <v/>
      </c>
    </row>
    <row r="675" spans="17:23" x14ac:dyDescent="0.15">
      <c r="Q675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5" s="17" t="str">
        <f t="shared" ca="1" si="87"/>
        <v>_x000D_						{ chinese: `娃娃`, pinyin: `wáwá` },_x000D_						{ chinese: `只要`, pinyin: `zhǐyào` },_x000D_						{ chinese: `皮毛`, pinyin: `pímáo` },_x000D_						{ chinese: `那里`, pinyin: `nàlǐ` },_x000D_						{ chinese: `知识`, pinyin: `zhīshi` },</v>
      </c>
      <c r="S675" t="s">
        <v>2073</v>
      </c>
      <c r="T675" s="15" t="s">
        <v>2074</v>
      </c>
      <c r="U675" t="str">
        <f t="shared" si="88"/>
        <v/>
      </c>
      <c r="W675" t="str">
        <f t="shared" si="89"/>
        <v/>
      </c>
    </row>
    <row r="676" spans="17:23" x14ac:dyDescent="0.15">
      <c r="Q676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6" s="17" t="str">
        <f t="shared" ca="1" si="87"/>
        <v>_x000D_						{ chinese: `只要`, pinyin: `zhǐyào` },_x000D_						{ chinese: `皮毛`, pinyin: `pímáo` },_x000D_						{ chinese: `那里`, pinyin: `nàlǐ` },_x000D_						{ chinese: `知识`, pinyin: `zhīshi` },</v>
      </c>
      <c r="S676" t="s">
        <v>2075</v>
      </c>
      <c r="T676" s="15" t="s">
        <v>2076</v>
      </c>
      <c r="U676" t="str">
        <f t="shared" si="88"/>
        <v/>
      </c>
      <c r="W676" t="str">
        <f t="shared" si="89"/>
        <v/>
      </c>
    </row>
    <row r="677" spans="17:23" x14ac:dyDescent="0.15">
      <c r="Q677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7" s="17" t="str">
        <f t="shared" ca="1" si="87"/>
        <v>_x000D_						{ chinese: `皮毛`, pinyin: `pímáo` },_x000D_						{ chinese: `那里`, pinyin: `nàlǐ` },_x000D_						{ chinese: `知识`, pinyin: `zhīshi` },</v>
      </c>
      <c r="S677" t="s">
        <v>2077</v>
      </c>
      <c r="T677" s="15" t="s">
        <v>2078</v>
      </c>
      <c r="U677" t="str">
        <f t="shared" si="88"/>
        <v/>
      </c>
      <c r="W677" t="str">
        <f t="shared" si="89"/>
        <v/>
      </c>
    </row>
    <row r="678" spans="17:23" x14ac:dyDescent="0.15">
      <c r="Q678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8" s="17" t="str">
        <f t="shared" ca="1" si="87"/>
        <v>_x000D_						{ chinese: `那里`, pinyin: `nàlǐ` },_x000D_						{ chinese: `知识`, pinyin: `zhīshi` },</v>
      </c>
      <c r="S678" t="s">
        <v>2079</v>
      </c>
      <c r="T678" s="15" t="s">
        <v>2080</v>
      </c>
      <c r="U678" t="str">
        <f t="shared" si="88"/>
        <v/>
      </c>
      <c r="W678" t="str">
        <f t="shared" si="89"/>
        <v/>
      </c>
    </row>
    <row r="679" spans="17:23" x14ac:dyDescent="0.15">
      <c r="Q679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79" s="17" t="str">
        <f t="shared" ca="1" si="87"/>
        <v>_x000D_						{ chinese: `知识`, pinyin: `zhīshi` },</v>
      </c>
      <c r="S679" t="s">
        <v>1932</v>
      </c>
      <c r="T679" s="15" t="s">
        <v>1933</v>
      </c>
      <c r="U679" t="str">
        <f t="shared" si="88"/>
        <v/>
      </c>
      <c r="W679" t="str">
        <f t="shared" si="89"/>
        <v/>
      </c>
    </row>
    <row r="680" spans="17:23" x14ac:dyDescent="0.15">
      <c r="Q680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0" s="17" t="str">
        <f t="shared" ca="1" si="87"/>
        <v/>
      </c>
      <c r="U680" t="str">
        <f t="shared" si="88"/>
        <v xml:space="preserve"> </v>
      </c>
      <c r="V680" t="s">
        <v>391</v>
      </c>
      <c r="W680" t="str">
        <f t="shared" si="89"/>
        <v xml:space="preserve"> </v>
      </c>
    </row>
    <row r="681" spans="17:23" x14ac:dyDescent="0.15">
      <c r="Q681" s="16" t="str">
        <f t="shared" ca="1" si="86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1" s="17" t="str">
        <f t="shared" ca="1" si="87"/>
        <v>_x000D_				{_x000D_					names: { en: `Words 2`, zh_cn: `词语2`, zh_tw: `詞語2` },_x000D_					words: [_x000D_						{ chinese: `花园`, pinyin: `huāyuán` },_x000D_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},_x000D_					],_x000D_				},</v>
      </c>
      <c r="S681" t="s">
        <v>2081</v>
      </c>
      <c r="T681" s="15" t="s">
        <v>2082</v>
      </c>
      <c r="U681" t="str">
        <f t="shared" si="88"/>
        <v>Words 2</v>
      </c>
      <c r="V681" t="s">
        <v>2083</v>
      </c>
      <c r="W681" t="str">
        <f t="shared" si="89"/>
        <v>詞語2</v>
      </c>
    </row>
    <row r="682" spans="17:23" x14ac:dyDescent="0.15">
      <c r="Q682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2" s="17" t="str">
        <f t="shared" ca="1" si="87"/>
        <v>_x000D_						{ chinese: `石桥`, pinyin: `shíqiáo` },_x000D_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82" t="s">
        <v>2084</v>
      </c>
      <c r="T682" s="15" t="s">
        <v>2085</v>
      </c>
      <c r="U682" t="str">
        <f t="shared" si="88"/>
        <v/>
      </c>
      <c r="W682" t="str">
        <f t="shared" si="89"/>
        <v/>
      </c>
    </row>
    <row r="683" spans="17:23" x14ac:dyDescent="0.15">
      <c r="Q683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3" s="17" t="str">
        <f t="shared" ca="1" si="87"/>
        <v>_x000D_						{ chinese: `队旗`, pinyin: `duìqí` },_x000D_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83" t="s">
        <v>1935</v>
      </c>
      <c r="T683" s="15" t="s">
        <v>1936</v>
      </c>
      <c r="U683" t="str">
        <f t="shared" si="88"/>
        <v/>
      </c>
      <c r="W683" t="str">
        <f t="shared" si="89"/>
        <v/>
      </c>
    </row>
    <row r="684" spans="17:23" x14ac:dyDescent="0.15">
      <c r="Q684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4" s="17" t="str">
        <f t="shared" ca="1" si="87"/>
        <v>_x000D_						{ chinese: `铜号`, pinyin: `tónɡhào` },_x000D_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84" t="s">
        <v>436</v>
      </c>
      <c r="T684" s="15" t="s">
        <v>437</v>
      </c>
      <c r="U684" t="str">
        <f t="shared" si="88"/>
        <v/>
      </c>
      <c r="W684" t="str">
        <f t="shared" si="89"/>
        <v/>
      </c>
    </row>
    <row r="685" spans="17:23" x14ac:dyDescent="0.15">
      <c r="Q685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5" s="17" t="str">
        <f t="shared" ca="1" si="87"/>
        <v>_x000D_						{ chinese: `红领巾`, pinyin: `hónɡlǐnɡjīn` },_x000D_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85" t="s">
        <v>2086</v>
      </c>
      <c r="T685" s="15" t="s">
        <v>2087</v>
      </c>
      <c r="U685" t="str">
        <f t="shared" si="88"/>
        <v/>
      </c>
      <c r="W685" t="str">
        <f t="shared" si="89"/>
        <v/>
      </c>
    </row>
    <row r="686" spans="17:23" x14ac:dyDescent="0.15">
      <c r="Q686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6" s="17" t="str">
        <f t="shared" ca="1" si="87"/>
        <v>_x000D_						{ chinese: `欢笑`, pinyin: `huānxiào` },_x000D_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86" t="s">
        <v>2088</v>
      </c>
      <c r="T686" s="15" t="s">
        <v>2089</v>
      </c>
      <c r="U686" t="str">
        <f t="shared" si="88"/>
        <v/>
      </c>
      <c r="W686" t="str">
        <f t="shared" si="89"/>
        <v/>
      </c>
    </row>
    <row r="687" spans="17:23" x14ac:dyDescent="0.15">
      <c r="Q687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7" s="17" t="str">
        <f t="shared" ca="1" si="87"/>
        <v>_x000D_						{ chinese: `杨树`, pinyin: `yánɡshù` },_x000D_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87" t="s">
        <v>2090</v>
      </c>
      <c r="T687" s="15" t="s">
        <v>2091</v>
      </c>
      <c r="U687" t="str">
        <f t="shared" si="88"/>
        <v/>
      </c>
      <c r="W687" t="str">
        <f t="shared" si="89"/>
        <v/>
      </c>
    </row>
    <row r="688" spans="17:23" x14ac:dyDescent="0.15">
      <c r="Q688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8" s="17" t="str">
        <f t="shared" ca="1" si="87"/>
        <v>_x000D_						{ chinese: `树叶`, pinyin: `shùyè` },_x000D_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88" t="s">
        <v>531</v>
      </c>
      <c r="T688" s="15" t="s">
        <v>532</v>
      </c>
      <c r="U688" t="str">
        <f t="shared" si="88"/>
        <v/>
      </c>
      <c r="W688" t="str">
        <f t="shared" si="89"/>
        <v/>
      </c>
    </row>
    <row r="689" spans="17:23" x14ac:dyDescent="0.15">
      <c r="Q689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89" s="17" t="str">
        <f t="shared" ca="1" si="87"/>
        <v>_x000D_						{ chinese: `枫树`, pinyin: `fēnɡshù` },_x000D_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89" t="s">
        <v>2092</v>
      </c>
      <c r="T689" s="15" t="s">
        <v>2093</v>
      </c>
      <c r="U689" t="str">
        <f t="shared" si="88"/>
        <v/>
      </c>
      <c r="W689" t="str">
        <f t="shared" si="89"/>
        <v/>
      </c>
    </row>
    <row r="690" spans="17:23" x14ac:dyDescent="0.15">
      <c r="Q690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0" s="17" t="str">
        <f t="shared" ca="1" si="87"/>
        <v>_x000D_						{ chinese: `松柏`, pinyin: `sōnɡbǎi` },_x000D_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0" t="s">
        <v>456</v>
      </c>
      <c r="T690" s="15" t="s">
        <v>457</v>
      </c>
      <c r="U690" t="str">
        <f t="shared" si="88"/>
        <v/>
      </c>
      <c r="W690" t="str">
        <f t="shared" si="89"/>
        <v/>
      </c>
    </row>
    <row r="691" spans="17:23" x14ac:dyDescent="0.15">
      <c r="Q691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1" s="17" t="str">
        <f t="shared" ca="1" si="87"/>
        <v>_x000D_						{ chinese: `木棉`, pinyin: `mùmián` },_x000D_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1" t="s">
        <v>2094</v>
      </c>
      <c r="T691" s="15" t="s">
        <v>2095</v>
      </c>
      <c r="U691" t="str">
        <f t="shared" si="88"/>
        <v/>
      </c>
      <c r="W691" t="str">
        <f t="shared" si="89"/>
        <v/>
      </c>
    </row>
    <row r="692" spans="17:23" x14ac:dyDescent="0.15">
      <c r="Q692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2" s="17" t="str">
        <f t="shared" ca="1" si="87"/>
        <v>_x000D_						{ chinese: `水杉`, pinyin: `shuǐshān` },_x000D_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2" t="s">
        <v>2096</v>
      </c>
      <c r="T692" s="15" t="s">
        <v>2097</v>
      </c>
      <c r="U692" t="str">
        <f t="shared" si="88"/>
        <v/>
      </c>
      <c r="W692" t="str">
        <f t="shared" si="89"/>
        <v/>
      </c>
    </row>
    <row r="693" spans="17:23" x14ac:dyDescent="0.15">
      <c r="Q693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3" s="17" t="str">
        <f t="shared" ca="1" si="87"/>
        <v>_x000D_						{ chinese: `化石`, pinyin: `huàshí` },_x000D_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3" t="s">
        <v>2098</v>
      </c>
      <c r="T693" s="15" t="s">
        <v>2099</v>
      </c>
      <c r="U693" t="str">
        <f t="shared" si="88"/>
        <v/>
      </c>
      <c r="W693" t="str">
        <f t="shared" si="89"/>
        <v/>
      </c>
    </row>
    <row r="694" spans="17:23" x14ac:dyDescent="0.15">
      <c r="Q694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4" s="17" t="str">
        <f t="shared" ca="1" si="87"/>
        <v>_x000D_						{ chinese: `金桂`, pinyin: `jīnɡuì` },_x000D_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4" t="s">
        <v>2100</v>
      </c>
      <c r="T694" s="15" t="s">
        <v>2101</v>
      </c>
      <c r="U694" t="str">
        <f t="shared" si="88"/>
        <v/>
      </c>
      <c r="W694" t="str">
        <f t="shared" si="89"/>
        <v/>
      </c>
    </row>
    <row r="695" spans="17:23" x14ac:dyDescent="0.15">
      <c r="Q695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5" s="17" t="str">
        <f t="shared" ca="1" si="87"/>
        <v>_x000D_						{ chinese: `写字`, pinyin: `xiězì` },_x000D_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5" t="s">
        <v>2102</v>
      </c>
      <c r="T695" s="15" t="s">
        <v>2103</v>
      </c>
      <c r="U695" t="str">
        <f t="shared" si="88"/>
        <v/>
      </c>
      <c r="W695" t="str">
        <f t="shared" si="89"/>
        <v/>
      </c>
    </row>
    <row r="696" spans="17:23" x14ac:dyDescent="0.15">
      <c r="Q696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6" s="17" t="str">
        <f t="shared" ca="1" si="87"/>
        <v>_x000D_						{ chinese: `丛林`, pinyin: `cónɡlín` },_x000D_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6" t="s">
        <v>2104</v>
      </c>
      <c r="T696" s="15" t="s">
        <v>2105</v>
      </c>
      <c r="U696" t="str">
        <f t="shared" si="88"/>
        <v/>
      </c>
      <c r="W696" t="str">
        <f t="shared" si="89"/>
        <v/>
      </c>
    </row>
    <row r="697" spans="17:23" x14ac:dyDescent="0.15">
      <c r="Q697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7" s="17" t="str">
        <f t="shared" ca="1" si="87"/>
        <v>_x000D_						{ chinese: `深处`, pinyin: `shēnchù` },_x000D_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7" t="s">
        <v>2106</v>
      </c>
      <c r="T697" s="15" t="s">
        <v>2107</v>
      </c>
      <c r="U697" t="str">
        <f t="shared" si="88"/>
        <v/>
      </c>
      <c r="W697" t="str">
        <f t="shared" si="89"/>
        <v/>
      </c>
    </row>
    <row r="698" spans="17:23" x14ac:dyDescent="0.15">
      <c r="Q698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8" s="17" t="str">
        <f t="shared" ca="1" si="87"/>
        <v>_x000D_						{ chinese: `竹林`, pinyin: `zhúlín` },_x000D_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8" t="s">
        <v>2108</v>
      </c>
      <c r="T698" s="15" t="s">
        <v>2109</v>
      </c>
      <c r="U698" t="str">
        <f t="shared" si="88"/>
        <v/>
      </c>
      <c r="W698" t="str">
        <f t="shared" si="89"/>
        <v/>
      </c>
    </row>
    <row r="699" spans="17:23" x14ac:dyDescent="0.15">
      <c r="Q699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699" s="17" t="str">
        <f t="shared" ca="1" si="87"/>
        <v>_x000D_						{ chinese: `熊猫`, pinyin: `xiónɡmāo` },_x000D_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699" t="s">
        <v>1951</v>
      </c>
      <c r="T699" s="15" t="s">
        <v>1952</v>
      </c>
      <c r="U699" t="str">
        <f t="shared" si="88"/>
        <v/>
      </c>
      <c r="W699" t="str">
        <f t="shared" si="89"/>
        <v/>
      </c>
    </row>
    <row r="700" spans="17:23" x14ac:dyDescent="0.15">
      <c r="Q700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0" s="17" t="str">
        <f t="shared" ca="1" si="87"/>
        <v>_x000D_						{ chinese: `朋友`, pinyin: `pénɡyou` },_x000D_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700" t="s">
        <v>1953</v>
      </c>
      <c r="T700" s="15" t="s">
        <v>2110</v>
      </c>
      <c r="U700" t="str">
        <f t="shared" si="88"/>
        <v/>
      </c>
      <c r="W700" t="str">
        <f t="shared" si="89"/>
        <v/>
      </c>
    </row>
    <row r="701" spans="17:23" x14ac:dyDescent="0.15">
      <c r="Q701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1" s="17" t="str">
        <f t="shared" ca="1" si="87"/>
        <v>_x000D_						{ chinese: `四季`, pinyin: `sìjì` },_x000D_						{ chinese: `农事`, pinyin: `nónɡshì` },_x000D_						{ chinese: `月光`, pinyin: `yuèɡuānɡ` },_x000D_						{ chinese: `辛苦`, pinyin: `xīnkǔ` },_x000D_						{ chinese: `棉衣`, pinyin: `miányī` },</v>
      </c>
      <c r="S701" t="s">
        <v>2111</v>
      </c>
      <c r="T701" s="15" t="s">
        <v>2112</v>
      </c>
      <c r="U701" t="str">
        <f t="shared" si="88"/>
        <v/>
      </c>
      <c r="W701" t="str">
        <f t="shared" si="89"/>
        <v/>
      </c>
    </row>
    <row r="702" spans="17:23" x14ac:dyDescent="0.15">
      <c r="Q702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2" s="17" t="str">
        <f t="shared" ca="1" si="87"/>
        <v>_x000D_						{ chinese: `农事`, pinyin: `nónɡshì` },_x000D_						{ chinese: `月光`, pinyin: `yuèɡuānɡ` },_x000D_						{ chinese: `辛苦`, pinyin: `xīnkǔ` },_x000D_						{ chinese: `棉衣`, pinyin: `miányī` },</v>
      </c>
      <c r="S702" t="s">
        <v>2113</v>
      </c>
      <c r="T702" s="15" t="s">
        <v>2114</v>
      </c>
      <c r="U702" t="str">
        <f t="shared" si="88"/>
        <v/>
      </c>
      <c r="W702" t="str">
        <f t="shared" si="89"/>
        <v/>
      </c>
    </row>
    <row r="703" spans="17:23" x14ac:dyDescent="0.15">
      <c r="Q703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3" s="17" t="str">
        <f t="shared" ca="1" si="87"/>
        <v>_x000D_						{ chinese: `月光`, pinyin: `yuèɡuānɡ` },_x000D_						{ chinese: `辛苦`, pinyin: `xīnkǔ` },_x000D_						{ chinese: `棉衣`, pinyin: `miányī` },</v>
      </c>
      <c r="S703" t="s">
        <v>2115</v>
      </c>
      <c r="T703" s="15" t="s">
        <v>2116</v>
      </c>
      <c r="U703" t="str">
        <f t="shared" si="88"/>
        <v/>
      </c>
      <c r="W703" t="str">
        <f t="shared" si="89"/>
        <v/>
      </c>
    </row>
    <row r="704" spans="17:23" x14ac:dyDescent="0.15">
      <c r="Q704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4" s="17" t="str">
        <f t="shared" ca="1" si="87"/>
        <v>_x000D_						{ chinese: `辛苦`, pinyin: `xīnkǔ` },_x000D_						{ chinese: `棉衣`, pinyin: `miányī` },</v>
      </c>
      <c r="S704" t="s">
        <v>632</v>
      </c>
      <c r="T704" s="15" t="s">
        <v>633</v>
      </c>
      <c r="U704" t="str">
        <f t="shared" si="88"/>
        <v/>
      </c>
      <c r="W704" t="str">
        <f t="shared" si="89"/>
        <v/>
      </c>
    </row>
    <row r="705" spans="17:23" x14ac:dyDescent="0.15">
      <c r="Q705" s="16" t="str">
        <f t="shared" ca="1" si="86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5" s="17" t="str">
        <f t="shared" ca="1" si="87"/>
        <v>_x000D_						{ chinese: `棉衣`, pinyin: `miányī` },</v>
      </c>
      <c r="S705" t="s">
        <v>2117</v>
      </c>
      <c r="T705" s="15" t="s">
        <v>2118</v>
      </c>
      <c r="U705" t="str">
        <f t="shared" si="88"/>
        <v/>
      </c>
      <c r="W705" t="str">
        <f t="shared" si="89"/>
        <v/>
      </c>
    </row>
    <row r="706" spans="17:23" x14ac:dyDescent="0.15">
      <c r="Q706" s="16" t="str">
        <f t="shared" ref="Q706:Q769" ca="1" si="90">IF(0=LEN(U706),OFFSET(Q706, 1, 0), R706 &amp; IF(0=LEN(OFFSET(Q706, 1, 0)), "",OFFSET(Q706, 1, 0))) &amp; ""</f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6" s="17" t="str">
        <f t="shared" ref="R706:R769" ca="1" si="91">IF(0=LEN(S706),"",IF(0=LEN(U706), "", CHAR(13) &amp; REPT(CHAR(9), 4) &amp; "{" &amp; CHAR(13) &amp; REPT(CHAR(9), 5) &amp; "names: { en: `"&amp;U706&amp;"`, zh_cn: `"&amp;V706&amp;"`, zh_tw: `"&amp;W706&amp;"` }," &amp; CHAR(13) &amp; REPT(CHAR(9), 5) &amp; "words: [") &amp; CHAR(13) &amp; REPT(CHAR(9),6)&amp;"{ chinese: `"&amp;S706&amp;"`, pinyin: `"&amp;T706&amp;"` }," &amp; IF(0=LEN(OFFSET(S706,1,0)), "", OFFSET(R706, 1, 0)) &amp; IF(0=LEN(U706),"",CHAR(13) &amp; REPT(CHAR(9), 5) &amp; "]," &amp; CHAR(13) &amp; REPT(CHAR(9), 4) &amp; "},"))</f>
        <v/>
      </c>
      <c r="U706" t="str">
        <f t="shared" ref="U706:U769" si="92">SUBSTITUTE(SUBSTITUTE(SUBSTITUTE(V706,"识字表", "Literacy "),"写字表","Writing "),"词语","Words ")</f>
        <v xml:space="preserve"> </v>
      </c>
      <c r="V706" t="s">
        <v>391</v>
      </c>
      <c r="W706" t="str">
        <f t="shared" ref="W706:W769" si="93">SUBSTITUTE(SUBSTITUTE(SUBSTITUTE(V706,"识字表", "識字錶"),"写字表","寫字錶"),"词语","詞語")</f>
        <v xml:space="preserve"> </v>
      </c>
    </row>
    <row r="707" spans="17:23" x14ac:dyDescent="0.15">
      <c r="Q707" s="16" t="str">
        <f t="shared" ca="1" si="90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7" s="17" t="str">
        <f t="shared" ca="1" si="91"/>
        <v>_x000D_				{_x000D_					names: { en: `Words 3`, zh_cn: `词语3`, zh_tw: `詞語3` },_x000D_					words: [_x000D_						{ chinese: `一同`, pinyin: `yìtónɡ` },_x000D_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},_x000D_					],_x000D_				},</v>
      </c>
      <c r="S707" t="s">
        <v>2119</v>
      </c>
      <c r="T707" s="15" t="s">
        <v>2120</v>
      </c>
      <c r="U707" t="str">
        <f t="shared" si="92"/>
        <v>Words 3</v>
      </c>
      <c r="V707" t="s">
        <v>2121</v>
      </c>
      <c r="W707" t="str">
        <f t="shared" si="93"/>
        <v>詞語3</v>
      </c>
    </row>
    <row r="708" spans="17:23" x14ac:dyDescent="0.15">
      <c r="Q708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8" s="17" t="str">
        <f t="shared" ca="1" si="91"/>
        <v>_x000D_						{ chinese: `柱子`, pinyin: `zhùzi` },_x000D_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08" t="s">
        <v>2122</v>
      </c>
      <c r="T708" s="15" t="s">
        <v>2123</v>
      </c>
      <c r="U708" t="str">
        <f t="shared" si="92"/>
        <v/>
      </c>
      <c r="W708" t="str">
        <f t="shared" si="93"/>
        <v/>
      </c>
    </row>
    <row r="709" spans="17:23" x14ac:dyDescent="0.15">
      <c r="Q709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09" s="17" t="str">
        <f t="shared" ca="1" si="91"/>
        <v>_x000D_						{ chinese: `一边`, pinyin: `yìbiān` },_x000D_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09" t="s">
        <v>2124</v>
      </c>
      <c r="T709" s="15" t="s">
        <v>2125</v>
      </c>
      <c r="U709" t="str">
        <f t="shared" si="92"/>
        <v/>
      </c>
      <c r="W709" t="str">
        <f t="shared" si="93"/>
        <v/>
      </c>
    </row>
    <row r="710" spans="17:23" x14ac:dyDescent="0.15">
      <c r="Q710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0" s="17" t="str">
        <f t="shared" ca="1" si="91"/>
        <v>_x000D_						{ chinese: `到底`, pinyin: `dàodǐ` },_x000D_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0" t="s">
        <v>2126</v>
      </c>
      <c r="T710" s="15" t="s">
        <v>2127</v>
      </c>
      <c r="U710" t="str">
        <f t="shared" si="92"/>
        <v/>
      </c>
      <c r="W710" t="str">
        <f t="shared" si="93"/>
        <v/>
      </c>
    </row>
    <row r="711" spans="17:23" x14ac:dyDescent="0.15">
      <c r="Q711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1" s="17" t="str">
        <f t="shared" ca="1" si="91"/>
        <v>_x000D_						{ chinese: `秤杆`, pinyin: `chènɡɡǎn` },_x000D_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1" t="s">
        <v>2128</v>
      </c>
      <c r="T711" s="15" t="s">
        <v>2129</v>
      </c>
      <c r="U711" t="str">
        <f t="shared" si="92"/>
        <v/>
      </c>
      <c r="W711" t="str">
        <f t="shared" si="93"/>
        <v/>
      </c>
    </row>
    <row r="712" spans="17:23" x14ac:dyDescent="0.15">
      <c r="Q712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2" s="17" t="str">
        <f t="shared" ca="1" si="91"/>
        <v>_x000D_						{ chinese: `力气`, pinyin: `lìqi` },_x000D_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2" t="s">
        <v>2130</v>
      </c>
      <c r="T712" s="15" t="s">
        <v>2131</v>
      </c>
      <c r="U712" t="str">
        <f t="shared" si="92"/>
        <v/>
      </c>
      <c r="W712" t="str">
        <f t="shared" si="93"/>
        <v/>
      </c>
    </row>
    <row r="713" spans="17:23" x14ac:dyDescent="0.15">
      <c r="Q713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3" s="17" t="str">
        <f t="shared" ca="1" si="91"/>
        <v>_x000D_						{ chinese: `出来`, pinyin: `chūlái` },_x000D_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3" t="s">
        <v>2132</v>
      </c>
      <c r="T713" s="15" t="s">
        <v>2133</v>
      </c>
      <c r="U713" t="str">
        <f t="shared" si="92"/>
        <v/>
      </c>
      <c r="W713" t="str">
        <f t="shared" si="93"/>
        <v/>
      </c>
    </row>
    <row r="714" spans="17:23" x14ac:dyDescent="0.15">
      <c r="Q714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4" s="17" t="str">
        <f t="shared" ca="1" si="91"/>
        <v>_x000D_						{ chinese: `船身`, pinyin: `chuánshēn` },_x000D_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4" t="s">
        <v>2134</v>
      </c>
      <c r="T714" s="15" t="s">
        <v>2135</v>
      </c>
      <c r="U714" t="str">
        <f t="shared" si="92"/>
        <v/>
      </c>
      <c r="W714" t="str">
        <f t="shared" si="93"/>
        <v/>
      </c>
    </row>
    <row r="715" spans="17:23" x14ac:dyDescent="0.15">
      <c r="Q715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5" s="17" t="str">
        <f t="shared" ca="1" si="91"/>
        <v>_x000D_						{ chinese: `石头`, pinyin: `shítou` },_x000D_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5" t="s">
        <v>2136</v>
      </c>
      <c r="T715" s="15" t="s">
        <v>2137</v>
      </c>
      <c r="U715" t="str">
        <f t="shared" si="92"/>
        <v/>
      </c>
      <c r="W715" t="str">
        <f t="shared" si="93"/>
        <v/>
      </c>
    </row>
    <row r="716" spans="17:23" x14ac:dyDescent="0.15">
      <c r="Q716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6" s="17" t="str">
        <f t="shared" ca="1" si="91"/>
        <v>_x000D_						{ chinese: `地方`, pinyin: `dìfānɡ` },_x000D_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6" t="s">
        <v>2138</v>
      </c>
      <c r="T716" s="15" t="s">
        <v>2139</v>
      </c>
      <c r="U716" t="str">
        <f t="shared" si="92"/>
        <v/>
      </c>
      <c r="W716" t="str">
        <f t="shared" si="93"/>
        <v/>
      </c>
    </row>
    <row r="717" spans="17:23" x14ac:dyDescent="0.15">
      <c r="Q717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7" s="17" t="str">
        <f t="shared" ca="1" si="91"/>
        <v>_x000D_						{ chinese: `果然`, pinyin: `ɡuǒrán` },_x000D_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7" t="s">
        <v>2140</v>
      </c>
      <c r="T717" s="15" t="s">
        <v>2141</v>
      </c>
      <c r="U717" t="str">
        <f t="shared" si="92"/>
        <v/>
      </c>
      <c r="W717" t="str">
        <f t="shared" si="93"/>
        <v/>
      </c>
    </row>
    <row r="718" spans="17:23" x14ac:dyDescent="0.15">
      <c r="Q718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8" s="17" t="str">
        <f t="shared" ca="1" si="91"/>
        <v>_x000D_						{ chinese: `称呼`, pinyin: `chēnɡhu` },_x000D_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8" t="s">
        <v>2142</v>
      </c>
      <c r="T718" s="15" t="s">
        <v>2143</v>
      </c>
      <c r="U718" t="str">
        <f t="shared" si="92"/>
        <v/>
      </c>
      <c r="W718" t="str">
        <f t="shared" si="93"/>
        <v/>
      </c>
    </row>
    <row r="719" spans="17:23" x14ac:dyDescent="0.15">
      <c r="Q719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19" s="17" t="str">
        <f t="shared" ca="1" si="91"/>
        <v>_x000D_						{ chinese: `做手工`, pinyin: `zuòshǒuɡōnɡ` },_x000D_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19" t="s">
        <v>2144</v>
      </c>
      <c r="T719" s="15" t="s">
        <v>2145</v>
      </c>
      <c r="U719" t="str">
        <f t="shared" si="92"/>
        <v/>
      </c>
      <c r="W719" t="str">
        <f t="shared" si="93"/>
        <v/>
      </c>
    </row>
    <row r="720" spans="17:23" x14ac:dyDescent="0.15">
      <c r="Q720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0" s="17" t="str">
        <f t="shared" ca="1" si="91"/>
        <v>_x000D_						{ chinese: `岁月`, pinyin: `suìyuè` },_x000D_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0" t="s">
        <v>2146</v>
      </c>
      <c r="T720" s="15" t="s">
        <v>2147</v>
      </c>
      <c r="U720" t="str">
        <f t="shared" si="92"/>
        <v/>
      </c>
      <c r="W720" t="str">
        <f t="shared" si="93"/>
        <v/>
      </c>
    </row>
    <row r="721" spans="17:23" x14ac:dyDescent="0.15">
      <c r="Q721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1" s="17" t="str">
        <f t="shared" ca="1" si="91"/>
        <v>_x000D_						{ chinese: `评奖`, pinyin: `pínɡjiǎnɡ` },_x000D_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1" t="s">
        <v>756</v>
      </c>
      <c r="T721" s="15" t="s">
        <v>757</v>
      </c>
      <c r="U721" t="str">
        <f t="shared" si="92"/>
        <v/>
      </c>
      <c r="W721" t="str">
        <f t="shared" si="93"/>
        <v/>
      </c>
    </row>
    <row r="722" spans="17:23" x14ac:dyDescent="0.15">
      <c r="Q722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2" s="17" t="str">
        <f t="shared" ca="1" si="91"/>
        <v>_x000D_						{ chinese: `时间`, pinyin: `shíjiān` },_x000D_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2" t="s">
        <v>2148</v>
      </c>
      <c r="T722" s="15" t="s">
        <v>2149</v>
      </c>
      <c r="U722" t="str">
        <f t="shared" si="92"/>
        <v/>
      </c>
      <c r="W722" t="str">
        <f t="shared" si="93"/>
        <v/>
      </c>
    </row>
    <row r="723" spans="17:23" x14ac:dyDescent="0.15">
      <c r="Q723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3" s="17" t="str">
        <f t="shared" ca="1" si="91"/>
        <v>_x000D_						{ chinese: `报纸`, pinyin: `bàozhǐ` },_x000D_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3" t="s">
        <v>2150</v>
      </c>
      <c r="T723" s="15" t="s">
        <v>2151</v>
      </c>
      <c r="U723" t="str">
        <f t="shared" si="92"/>
        <v/>
      </c>
      <c r="W723" t="str">
        <f t="shared" si="93"/>
        <v/>
      </c>
    </row>
    <row r="724" spans="17:23" x14ac:dyDescent="0.15">
      <c r="Q724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4" s="17" t="str">
        <f t="shared" ca="1" si="91"/>
        <v>_x000D_						{ chinese: `来不及`, pinyin: `láibují` },_x000D_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4" t="s">
        <v>2152</v>
      </c>
      <c r="T724" s="15" t="s">
        <v>2153</v>
      </c>
      <c r="U724" t="str">
        <f t="shared" si="92"/>
        <v/>
      </c>
      <c r="W724" t="str">
        <f t="shared" si="93"/>
        <v/>
      </c>
    </row>
    <row r="725" spans="17:23" x14ac:dyDescent="0.15">
      <c r="Q725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5" s="17" t="str">
        <f t="shared" ca="1" si="91"/>
        <v>_x000D_						{ chinese: `事情`, pinyin: `shìqinɡ` },_x000D_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5" t="s">
        <v>230</v>
      </c>
      <c r="T725" s="15" t="s">
        <v>231</v>
      </c>
      <c r="U725" t="str">
        <f t="shared" si="92"/>
        <v/>
      </c>
      <c r="W725" t="str">
        <f t="shared" si="93"/>
        <v/>
      </c>
    </row>
    <row r="726" spans="17:23" x14ac:dyDescent="0.15">
      <c r="Q726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6" s="17" t="str">
        <f t="shared" ca="1" si="91"/>
        <v>_x000D_						{ chinese: `坏事`, pinyin: `huàishì` },_x000D_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6" t="s">
        <v>2154</v>
      </c>
      <c r="T726" s="15" t="s">
        <v>2155</v>
      </c>
      <c r="U726" t="str">
        <f t="shared" si="92"/>
        <v/>
      </c>
      <c r="W726" t="str">
        <f t="shared" si="93"/>
        <v/>
      </c>
    </row>
    <row r="727" spans="17:23" x14ac:dyDescent="0.15">
      <c r="Q727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7" s="17" t="str">
        <f t="shared" ca="1" si="91"/>
        <v>_x000D_						{ chinese: `好事`, pinyin: `hǎoshì` },_x000D_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7" t="s">
        <v>2156</v>
      </c>
      <c r="T727" s="15" t="s">
        <v>2157</v>
      </c>
      <c r="U727" t="str">
        <f t="shared" si="92"/>
        <v/>
      </c>
      <c r="W727" t="str">
        <f t="shared" si="93"/>
        <v/>
      </c>
    </row>
    <row r="728" spans="17:23" x14ac:dyDescent="0.15">
      <c r="Q728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8" s="17" t="str">
        <f t="shared" ca="1" si="91"/>
        <v>_x000D_						{ chinese: `一幅画`, pinyin: `yīfúhuà` },_x000D_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8" t="s">
        <v>2158</v>
      </c>
      <c r="T728" s="15" t="s">
        <v>2159</v>
      </c>
      <c r="U728" t="str">
        <f t="shared" si="92"/>
        <v/>
      </c>
      <c r="W728" t="str">
        <f t="shared" si="93"/>
        <v/>
      </c>
    </row>
    <row r="729" spans="17:23" x14ac:dyDescent="0.15">
      <c r="Q729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29" s="17" t="str">
        <f t="shared" ca="1" si="91"/>
        <v>_x000D_						{ chinese: `另外`, pinyin: `lìnɡwài` },_x000D_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29" t="s">
        <v>2160</v>
      </c>
      <c r="T729" s="15" t="s">
        <v>2161</v>
      </c>
      <c r="U729" t="str">
        <f t="shared" si="92"/>
        <v/>
      </c>
      <c r="W729" t="str">
        <f t="shared" si="93"/>
        <v/>
      </c>
    </row>
    <row r="730" spans="17:23" x14ac:dyDescent="0.15">
      <c r="Q730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0" s="17" t="str">
        <f t="shared" ca="1" si="91"/>
        <v>_x000D_						{ chinese: `捉拿`, pinyin: `zhuōná` },_x000D_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0" t="s">
        <v>2162</v>
      </c>
      <c r="T730" s="15" t="s">
        <v>2163</v>
      </c>
      <c r="U730" t="str">
        <f t="shared" si="92"/>
        <v/>
      </c>
      <c r="W730" t="str">
        <f t="shared" si="93"/>
        <v/>
      </c>
    </row>
    <row r="731" spans="17:23" x14ac:dyDescent="0.15">
      <c r="Q731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1" s="17" t="str">
        <f t="shared" ca="1" si="91"/>
        <v>_x000D_						{ chinese: `一并`, pinyin: `yíbìnɡ` },_x000D_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1" t="s">
        <v>2164</v>
      </c>
      <c r="T731" s="15" t="s">
        <v>2165</v>
      </c>
      <c r="U731" t="str">
        <f t="shared" si="92"/>
        <v/>
      </c>
      <c r="W731" t="str">
        <f t="shared" si="93"/>
        <v/>
      </c>
    </row>
    <row r="732" spans="17:23" x14ac:dyDescent="0.15">
      <c r="Q732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2" s="17" t="str">
        <f t="shared" ca="1" si="91"/>
        <v>_x000D_						{ chinese: `出国`, pinyin: `chūɡuó` },_x000D_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2" t="s">
        <v>2166</v>
      </c>
      <c r="T732" s="15" t="s">
        <v>2167</v>
      </c>
      <c r="U732" t="str">
        <f t="shared" si="92"/>
        <v/>
      </c>
      <c r="W732" t="str">
        <f t="shared" si="93"/>
        <v/>
      </c>
    </row>
    <row r="733" spans="17:23" x14ac:dyDescent="0.15">
      <c r="Q733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3" s="17" t="str">
        <f t="shared" ca="1" si="91"/>
        <v>_x000D_						{ chinese: `今天`, pinyin: `jīntiān` },_x000D_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3" t="s">
        <v>2168</v>
      </c>
      <c r="T733" s="15" t="s">
        <v>2169</v>
      </c>
      <c r="U733" t="str">
        <f t="shared" si="92"/>
        <v/>
      </c>
      <c r="W733" t="str">
        <f t="shared" si="93"/>
        <v/>
      </c>
    </row>
    <row r="734" spans="17:23" x14ac:dyDescent="0.15">
      <c r="Q734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4" s="17" t="str">
        <f t="shared" ca="1" si="91"/>
        <v>_x000D_						{ chinese: `圆珠笔`, pinyin: `yuánzhūbǐ` },_x000D_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4" t="s">
        <v>1973</v>
      </c>
      <c r="T734" s="15" t="s">
        <v>1974</v>
      </c>
      <c r="U734" t="str">
        <f t="shared" si="92"/>
        <v/>
      </c>
      <c r="W734" t="str">
        <f t="shared" si="93"/>
        <v/>
      </c>
    </row>
    <row r="735" spans="17:23" x14ac:dyDescent="0.15">
      <c r="Q735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5" s="17" t="str">
        <f t="shared" ca="1" si="91"/>
        <v>_x000D_						{ chinese: `开心`, pinyin: `kāixīn` },_x000D_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5" t="s">
        <v>2170</v>
      </c>
      <c r="T735" s="15" t="s">
        <v>2171</v>
      </c>
      <c r="U735" t="str">
        <f t="shared" si="92"/>
        <v/>
      </c>
      <c r="W735" t="str">
        <f t="shared" si="93"/>
        <v/>
      </c>
    </row>
    <row r="736" spans="17:23" x14ac:dyDescent="0.15">
      <c r="Q736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6" s="17" t="str">
        <f t="shared" ca="1" si="91"/>
        <v>_x000D_						{ chinese: `以前`, pinyin: `yǐqián` },_x000D_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6" t="s">
        <v>2172</v>
      </c>
      <c r="T736" s="15" t="s">
        <v>2173</v>
      </c>
      <c r="U736" t="str">
        <f t="shared" si="92"/>
        <v/>
      </c>
      <c r="W736" t="str">
        <f t="shared" si="93"/>
        <v/>
      </c>
    </row>
    <row r="737" spans="17:23" x14ac:dyDescent="0.15">
      <c r="Q737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7" s="17" t="str">
        <f t="shared" ca="1" si="91"/>
        <v>_x000D_						{ chinese: `还有`, pinyin: `háiyǒu` },_x000D_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7" t="s">
        <v>2174</v>
      </c>
      <c r="T737" s="15" t="s">
        <v>2175</v>
      </c>
      <c r="U737" t="str">
        <f t="shared" si="92"/>
        <v/>
      </c>
      <c r="W737" t="str">
        <f t="shared" si="93"/>
        <v/>
      </c>
    </row>
    <row r="738" spans="17:23" x14ac:dyDescent="0.15">
      <c r="Q738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8" s="17" t="str">
        <f t="shared" ca="1" si="91"/>
        <v>_x000D_						{ chinese: `台灯`, pinyin: `táidēnɡ` },_x000D_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8" t="s">
        <v>2176</v>
      </c>
      <c r="T738" s="15" t="s">
        <v>2177</v>
      </c>
      <c r="U738" t="str">
        <f t="shared" si="92"/>
        <v/>
      </c>
      <c r="W738" t="str">
        <f t="shared" si="93"/>
        <v/>
      </c>
    </row>
    <row r="739" spans="17:23" x14ac:dyDescent="0.15">
      <c r="Q739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39" s="17" t="str">
        <f t="shared" ca="1" si="91"/>
        <v>_x000D_						{ chinese: `一封信`, pinyin: `yīfēnɡxìn` },_x000D_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39" t="s">
        <v>2178</v>
      </c>
      <c r="T739" s="15" t="s">
        <v>2179</v>
      </c>
      <c r="U739" t="str">
        <f t="shared" si="92"/>
        <v/>
      </c>
      <c r="W739" t="str">
        <f t="shared" si="93"/>
        <v/>
      </c>
    </row>
    <row r="740" spans="17:23" x14ac:dyDescent="0.15">
      <c r="Q740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0" s="17" t="str">
        <f t="shared" ca="1" si="91"/>
        <v>_x000D_						{ chinese: `一支笔`, pinyin: `yīzhībǐ` },_x000D_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40" t="s">
        <v>2180</v>
      </c>
      <c r="T740" s="15" t="s">
        <v>2181</v>
      </c>
      <c r="U740" t="str">
        <f t="shared" si="92"/>
        <v/>
      </c>
      <c r="W740" t="str">
        <f t="shared" si="93"/>
        <v/>
      </c>
    </row>
    <row r="741" spans="17:23" x14ac:dyDescent="0.15">
      <c r="Q741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1" s="17" t="str">
        <f t="shared" ca="1" si="91"/>
        <v>_x000D_						{ chinese: `这时`, pinyin: `zhèshí` },_x000D_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41" t="s">
        <v>2182</v>
      </c>
      <c r="T741" s="15" t="s">
        <v>2183</v>
      </c>
      <c r="U741" t="str">
        <f t="shared" si="92"/>
        <v/>
      </c>
      <c r="W741" t="str">
        <f t="shared" si="93"/>
        <v/>
      </c>
    </row>
    <row r="742" spans="17:23" x14ac:dyDescent="0.15">
      <c r="Q742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2" s="17" t="str">
        <f t="shared" ca="1" si="91"/>
        <v>_x000D_						{ chinese: `阳光`, pinyin: `yánɡɡuānɡ` },_x000D_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42" t="s">
        <v>2184</v>
      </c>
      <c r="T742" s="15" t="s">
        <v>2185</v>
      </c>
      <c r="U742" t="str">
        <f t="shared" si="92"/>
        <v/>
      </c>
      <c r="W742" t="str">
        <f t="shared" si="93"/>
        <v/>
      </c>
    </row>
    <row r="743" spans="17:23" x14ac:dyDescent="0.15">
      <c r="Q743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3" s="17" t="str">
        <f t="shared" ca="1" si="91"/>
        <v>_x000D_						{ chinese: `电影`, pinyin: `diànyǐnɡ` },_x000D_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43" t="s">
        <v>1976</v>
      </c>
      <c r="T743" s="15" t="s">
        <v>1977</v>
      </c>
      <c r="U743" t="str">
        <f t="shared" si="92"/>
        <v/>
      </c>
      <c r="W743" t="str">
        <f t="shared" si="93"/>
        <v/>
      </c>
    </row>
    <row r="744" spans="17:23" x14ac:dyDescent="0.15">
      <c r="Q744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4" s="17" t="str">
        <f t="shared" ca="1" si="91"/>
        <v>_x000D_						{ chinese: `明亮`, pinyin: `mínɡliànɡ` },_x000D_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44" t="s">
        <v>2186</v>
      </c>
      <c r="T744" s="15" t="s">
        <v>2187</v>
      </c>
      <c r="U744" t="str">
        <f t="shared" si="92"/>
        <v/>
      </c>
      <c r="W744" t="str">
        <f t="shared" si="93"/>
        <v/>
      </c>
    </row>
    <row r="745" spans="17:23" x14ac:dyDescent="0.15">
      <c r="Q745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5" s="17" t="str">
        <f t="shared" ca="1" si="91"/>
        <v>_x000D_						{ chinese: `故事`, pinyin: `ɡùshi` },_x000D_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45" t="s">
        <v>2188</v>
      </c>
      <c r="T745" s="15" t="s">
        <v>2189</v>
      </c>
      <c r="U745" t="str">
        <f t="shared" si="92"/>
        <v/>
      </c>
      <c r="W745" t="str">
        <f t="shared" si="93"/>
        <v/>
      </c>
    </row>
    <row r="746" spans="17:23" x14ac:dyDescent="0.15">
      <c r="Q746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6" s="17" t="str">
        <f t="shared" ca="1" si="91"/>
        <v>_x000D_						{ chinese: `头发`, pinyin: `tóufà` },_x000D_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46" t="s">
        <v>2190</v>
      </c>
      <c r="T746" s="15" t="s">
        <v>2191</v>
      </c>
      <c r="U746" t="str">
        <f t="shared" si="92"/>
        <v/>
      </c>
      <c r="W746" t="str">
        <f t="shared" si="93"/>
        <v/>
      </c>
    </row>
    <row r="747" spans="17:23" x14ac:dyDescent="0.15">
      <c r="Q747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7" s="17" t="str">
        <f t="shared" ca="1" si="91"/>
        <v>_x000D_						{ chinese: `窗外`, pinyin: `chuānɡwài` },_x000D_						{ chinese: `哄人`, pinyin: `hǒnɡrén` },_x000D_						{ chinese: `首先`, pinyin: `shǒuxiān` },_x000D_						{ chinese: `闭眼`, pinyin: `bìyǎn` },_x000D_						{ chinese: `圆脸`, pinyin: `yuánliǎn` },</v>
      </c>
      <c r="S747" t="s">
        <v>2192</v>
      </c>
      <c r="T747" s="15" t="s">
        <v>2193</v>
      </c>
      <c r="U747" t="str">
        <f t="shared" si="92"/>
        <v/>
      </c>
      <c r="W747" t="str">
        <f t="shared" si="93"/>
        <v/>
      </c>
    </row>
    <row r="748" spans="17:23" x14ac:dyDescent="0.15">
      <c r="Q748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8" s="17" t="str">
        <f t="shared" ca="1" si="91"/>
        <v>_x000D_						{ chinese: `哄人`, pinyin: `hǒnɡrén` },_x000D_						{ chinese: `首先`, pinyin: `shǒuxiān` },_x000D_						{ chinese: `闭眼`, pinyin: `bìyǎn` },_x000D_						{ chinese: `圆脸`, pinyin: `yuánliǎn` },</v>
      </c>
      <c r="S748" t="s">
        <v>2194</v>
      </c>
      <c r="T748" s="15" t="s">
        <v>2195</v>
      </c>
      <c r="U748" t="str">
        <f t="shared" si="92"/>
        <v/>
      </c>
      <c r="W748" t="str">
        <f t="shared" si="93"/>
        <v/>
      </c>
    </row>
    <row r="749" spans="17:23" x14ac:dyDescent="0.15">
      <c r="Q749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49" s="17" t="str">
        <f t="shared" ca="1" si="91"/>
        <v>_x000D_						{ chinese: `首先`, pinyin: `shǒuxiān` },_x000D_						{ chinese: `闭眼`, pinyin: `bìyǎn` },_x000D_						{ chinese: `圆脸`, pinyin: `yuánliǎn` },</v>
      </c>
      <c r="S749" t="s">
        <v>2196</v>
      </c>
      <c r="T749" s="15" t="s">
        <v>2197</v>
      </c>
      <c r="U749" t="str">
        <f t="shared" si="92"/>
        <v/>
      </c>
      <c r="W749" t="str">
        <f t="shared" si="93"/>
        <v/>
      </c>
    </row>
    <row r="750" spans="17:23" x14ac:dyDescent="0.15">
      <c r="Q750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0" s="17" t="str">
        <f t="shared" ca="1" si="91"/>
        <v>_x000D_						{ chinese: `闭眼`, pinyin: `bìyǎn` },_x000D_						{ chinese: `圆脸`, pinyin: `yuánliǎn` },</v>
      </c>
      <c r="S750" t="s">
        <v>2198</v>
      </c>
      <c r="T750" s="15" t="s">
        <v>2199</v>
      </c>
      <c r="U750" t="str">
        <f t="shared" si="92"/>
        <v/>
      </c>
      <c r="W750" t="str">
        <f t="shared" si="93"/>
        <v/>
      </c>
    </row>
    <row r="751" spans="17:23" x14ac:dyDescent="0.15">
      <c r="Q751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1" s="17" t="str">
        <f t="shared" ca="1" si="91"/>
        <v>_x000D_						{ chinese: `圆脸`, pinyin: `yuánliǎn` },</v>
      </c>
      <c r="S751" t="s">
        <v>2200</v>
      </c>
      <c r="T751" s="15" t="s">
        <v>2201</v>
      </c>
      <c r="U751" t="str">
        <f t="shared" si="92"/>
        <v/>
      </c>
      <c r="W751" t="str">
        <f t="shared" si="93"/>
        <v/>
      </c>
    </row>
    <row r="752" spans="17:23" x14ac:dyDescent="0.15">
      <c r="Q752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2" s="17" t="str">
        <f t="shared" ca="1" si="91"/>
        <v/>
      </c>
      <c r="U752" t="str">
        <f t="shared" si="92"/>
        <v xml:space="preserve"> </v>
      </c>
      <c r="V752" t="s">
        <v>391</v>
      </c>
      <c r="W752" t="str">
        <f t="shared" si="93"/>
        <v xml:space="preserve"> </v>
      </c>
    </row>
    <row r="753" spans="17:23" x14ac:dyDescent="0.15">
      <c r="Q753" s="16" t="str">
        <f t="shared" ca="1" si="90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3" s="17" t="str">
        <f t="shared" ca="1" si="91"/>
        <v>_x000D_				{_x000D_					names: { en: `Words 4`, zh_cn: `词语4`, zh_tw: `詞語4` },_x000D_					words: [_x000D_						{ chinese: `黄山`, pinyin: `huánɡshān` },_x000D_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},_x000D_					],_x000D_				},</v>
      </c>
      <c r="S753" t="s">
        <v>2202</v>
      </c>
      <c r="T753" s="15" t="s">
        <v>2203</v>
      </c>
      <c r="U753" t="str">
        <f t="shared" si="92"/>
        <v>Words 4</v>
      </c>
      <c r="V753" t="s">
        <v>2204</v>
      </c>
      <c r="W753" t="str">
        <f t="shared" si="93"/>
        <v>詞語4</v>
      </c>
    </row>
    <row r="754" spans="17:23" x14ac:dyDescent="0.15">
      <c r="Q754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4" s="17" t="str">
        <f t="shared" ca="1" si="91"/>
        <v>_x000D_						{ chinese: `南部`, pinyin: `nánbù` },_x000D_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54" t="s">
        <v>1987</v>
      </c>
      <c r="T754" s="15" t="s">
        <v>1988</v>
      </c>
      <c r="U754" t="str">
        <f t="shared" si="92"/>
        <v/>
      </c>
      <c r="W754" t="str">
        <f t="shared" si="93"/>
        <v/>
      </c>
    </row>
    <row r="755" spans="17:23" x14ac:dyDescent="0.15">
      <c r="Q755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5" s="17" t="str">
        <f t="shared" ca="1" si="91"/>
        <v>_x000D_						{ chinese: `那些`, pinyin: `nàxiē` },_x000D_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55" t="s">
        <v>2205</v>
      </c>
      <c r="T755" s="15" t="s">
        <v>2206</v>
      </c>
      <c r="U755" t="str">
        <f t="shared" si="92"/>
        <v/>
      </c>
      <c r="W755" t="str">
        <f t="shared" si="93"/>
        <v/>
      </c>
    </row>
    <row r="756" spans="17:23" x14ac:dyDescent="0.15">
      <c r="Q756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6" s="17" t="str">
        <f t="shared" ca="1" si="91"/>
        <v>_x000D_						{ chinese: `山顶`, pinyin: `shāndǐnɡ` },_x000D_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56" t="s">
        <v>2207</v>
      </c>
      <c r="T756" s="15" t="s">
        <v>2208</v>
      </c>
      <c r="U756" t="str">
        <f t="shared" si="92"/>
        <v/>
      </c>
      <c r="W756" t="str">
        <f t="shared" si="93"/>
        <v/>
      </c>
    </row>
    <row r="757" spans="17:23" x14ac:dyDescent="0.15">
      <c r="Q757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7" s="17" t="str">
        <f t="shared" ca="1" si="91"/>
        <v>_x000D_						{ chinese: `一动不动`, pinyin: `yīdònɡbudònɡ` },_x000D_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57" t="s">
        <v>2209</v>
      </c>
      <c r="T757" s="15" t="s">
        <v>2210</v>
      </c>
      <c r="U757" t="str">
        <f t="shared" si="92"/>
        <v/>
      </c>
      <c r="W757" t="str">
        <f t="shared" si="93"/>
        <v/>
      </c>
    </row>
    <row r="758" spans="17:23" x14ac:dyDescent="0.15">
      <c r="Q758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8" s="17" t="str">
        <f t="shared" ca="1" si="91"/>
        <v>_x000D_						{ chinese: `云海`, pinyin: `yúnhǎi` },_x000D_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58" t="s">
        <v>2211</v>
      </c>
      <c r="T758" s="15" t="s">
        <v>2212</v>
      </c>
      <c r="U758" t="str">
        <f t="shared" si="92"/>
        <v/>
      </c>
      <c r="W758" t="str">
        <f t="shared" si="93"/>
        <v/>
      </c>
    </row>
    <row r="759" spans="17:23" x14ac:dyDescent="0.15">
      <c r="Q759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59" s="17" t="str">
        <f t="shared" ca="1" si="91"/>
        <v>_x000D_						{ chinese: `巨石`, pinyin: `jùshí` },_x000D_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59" t="s">
        <v>2213</v>
      </c>
      <c r="T759" s="15" t="s">
        <v>2214</v>
      </c>
      <c r="U759" t="str">
        <f t="shared" si="92"/>
        <v/>
      </c>
      <c r="W759" t="str">
        <f t="shared" si="93"/>
        <v/>
      </c>
    </row>
    <row r="760" spans="17:23" x14ac:dyDescent="0.15">
      <c r="Q760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0" s="17" t="str">
        <f t="shared" ca="1" si="91"/>
        <v>_x000D_						{ chinese: `前方`, pinyin: `qiánfānɡ` },_x000D_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0" t="s">
        <v>2215</v>
      </c>
      <c r="T760" s="15" t="s">
        <v>2216</v>
      </c>
      <c r="U760" t="str">
        <f t="shared" si="92"/>
        <v/>
      </c>
      <c r="W760" t="str">
        <f t="shared" si="93"/>
        <v/>
      </c>
    </row>
    <row r="761" spans="17:23" x14ac:dyDescent="0.15">
      <c r="Q761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1" s="17" t="str">
        <f t="shared" ca="1" si="91"/>
        <v>_x000D_						{ chinese: `每当`, pinyin: `měidānɡ` },_x000D_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1" t="s">
        <v>2217</v>
      </c>
      <c r="T761" s="15" t="s">
        <v>2218</v>
      </c>
      <c r="U761" t="str">
        <f t="shared" si="92"/>
        <v/>
      </c>
      <c r="W761" t="str">
        <f t="shared" si="93"/>
        <v/>
      </c>
    </row>
    <row r="762" spans="17:23" x14ac:dyDescent="0.15">
      <c r="Q762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2" s="17" t="str">
        <f t="shared" ca="1" si="91"/>
        <v>_x000D_						{ chinese: `金光闪闪`, pinyin: `jīnɡuānɡshǎnshǎn` },_x000D_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2" t="s">
        <v>2219</v>
      </c>
      <c r="T762" s="15" t="s">
        <v>2220</v>
      </c>
      <c r="U762" t="str">
        <f t="shared" si="92"/>
        <v/>
      </c>
      <c r="W762" t="str">
        <f t="shared" si="93"/>
        <v/>
      </c>
    </row>
    <row r="763" spans="17:23" x14ac:dyDescent="0.15">
      <c r="Q763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3" s="17" t="str">
        <f t="shared" ca="1" si="91"/>
        <v>_x000D_						{ chinese: `它们`, pinyin: `tāmen` },_x000D_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3" t="s">
        <v>2221</v>
      </c>
      <c r="T763" s="15" t="s">
        <v>2222</v>
      </c>
      <c r="U763" t="str">
        <f t="shared" si="92"/>
        <v/>
      </c>
      <c r="W763" t="str">
        <f t="shared" si="93"/>
        <v/>
      </c>
    </row>
    <row r="764" spans="17:23" x14ac:dyDescent="0.15">
      <c r="Q764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4" s="17" t="str">
        <f t="shared" ca="1" si="91"/>
        <v>_x000D_						{ chinese: `群山`, pinyin: `qúnshān` },_x000D_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4" t="s">
        <v>2223</v>
      </c>
      <c r="T764" s="15" t="s">
        <v>2224</v>
      </c>
      <c r="U764" t="str">
        <f t="shared" si="92"/>
        <v/>
      </c>
      <c r="W764" t="str">
        <f t="shared" si="93"/>
        <v/>
      </c>
    </row>
    <row r="765" spans="17:23" x14ac:dyDescent="0.15">
      <c r="Q765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5" s="17" t="str">
        <f t="shared" ca="1" si="91"/>
        <v>_x000D_						{ chinese: `树木`, pinyin: `shùmù` },_x000D_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5" t="s">
        <v>2225</v>
      </c>
      <c r="T765" s="15" t="s">
        <v>2226</v>
      </c>
      <c r="U765" t="str">
        <f t="shared" si="92"/>
        <v/>
      </c>
      <c r="W765" t="str">
        <f t="shared" si="93"/>
        <v/>
      </c>
    </row>
    <row r="766" spans="17:23" x14ac:dyDescent="0.15">
      <c r="Q766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6" s="17" t="str">
        <f t="shared" ca="1" si="91"/>
        <v>_x000D_						{ chinese: `名胜古迹`, pinyin: `mínɡshènɡɡǔjì` },_x000D_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6" t="s">
        <v>2227</v>
      </c>
      <c r="T766" s="15" t="s">
        <v>2228</v>
      </c>
      <c r="U766" t="str">
        <f t="shared" si="92"/>
        <v/>
      </c>
      <c r="W766" t="str">
        <f t="shared" si="93"/>
        <v/>
      </c>
    </row>
    <row r="767" spans="17:23" x14ac:dyDescent="0.15">
      <c r="Q767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7" s="17" t="str">
        <f t="shared" ca="1" si="91"/>
        <v>_x000D_						{ chinese: `中央`, pinyin: `zhōnɡyānɡ` },_x000D_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7" t="s">
        <v>2229</v>
      </c>
      <c r="T767" s="15" t="s">
        <v>2230</v>
      </c>
      <c r="U767" t="str">
        <f t="shared" si="92"/>
        <v/>
      </c>
      <c r="W767" t="str">
        <f t="shared" si="93"/>
        <v/>
      </c>
    </row>
    <row r="768" spans="17:23" x14ac:dyDescent="0.15">
      <c r="Q768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8" s="17" t="str">
        <f t="shared" ca="1" si="91"/>
        <v>_x000D_						{ chinese: `美丽`, pinyin: `měilì` },_x000D_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8" t="s">
        <v>940</v>
      </c>
      <c r="T768" s="15" t="s">
        <v>941</v>
      </c>
      <c r="U768" t="str">
        <f t="shared" si="92"/>
        <v/>
      </c>
      <c r="W768" t="str">
        <f t="shared" si="93"/>
        <v/>
      </c>
    </row>
    <row r="769" spans="17:23" x14ac:dyDescent="0.15">
      <c r="Q769" s="16" t="str">
        <f t="shared" ca="1" si="90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69" s="17" t="str">
        <f t="shared" ca="1" si="91"/>
        <v>_x000D_						{ chinese: `灯光`, pinyin: `dēnɡɡuānɡ` },_x000D_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69" t="s">
        <v>2231</v>
      </c>
      <c r="T769" s="15" t="s">
        <v>2232</v>
      </c>
      <c r="U769" t="str">
        <f t="shared" si="92"/>
        <v/>
      </c>
      <c r="W769" t="str">
        <f t="shared" si="93"/>
        <v/>
      </c>
    </row>
    <row r="770" spans="17:23" x14ac:dyDescent="0.15">
      <c r="Q770" s="16" t="str">
        <f t="shared" ref="Q770:Q833" ca="1" si="94">IF(0=LEN(U770),OFFSET(Q770, 1, 0), R770 &amp; IF(0=LEN(OFFSET(Q770, 1, 0)), "",OFFSET(Q770, 1, 0))) &amp; ""</f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0" s="17" t="str">
        <f t="shared" ref="R770:R833" ca="1" si="95">IF(0=LEN(S770),"",IF(0=LEN(U770), "", CHAR(13) &amp; REPT(CHAR(9), 4) &amp; "{" &amp; CHAR(13) &amp; REPT(CHAR(9), 5) &amp; "names: { en: `"&amp;U770&amp;"`, zh_cn: `"&amp;V770&amp;"`, zh_tw: `"&amp;W770&amp;"` }," &amp; CHAR(13) &amp; REPT(CHAR(9), 5) &amp; "words: [") &amp; CHAR(13) &amp; REPT(CHAR(9),6)&amp;"{ chinese: `"&amp;S770&amp;"`, pinyin: `"&amp;T770&amp;"` }," &amp; IF(0=LEN(OFFSET(S770,1,0)), "", OFFSET(R770, 1, 0)) &amp; IF(0=LEN(U770),"",CHAR(13) &amp; REPT(CHAR(9), 5) &amp; "]," &amp; CHAR(13) &amp; REPT(CHAR(9), 4) &amp; "},"))</f>
        <v>_x000D_						{ chinese: `中午`, pinyin: `zhōnɡwǔ` },_x000D_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0" t="s">
        <v>2233</v>
      </c>
      <c r="T770" s="15" t="s">
        <v>2234</v>
      </c>
      <c r="U770" t="str">
        <f t="shared" ref="U770:U833" si="96">SUBSTITUTE(SUBSTITUTE(SUBSTITUTE(V770,"识字表", "Literacy "),"写字表","Writing "),"词语","Words ")</f>
        <v/>
      </c>
      <c r="W770" t="str">
        <f t="shared" ref="W770:W833" si="97">SUBSTITUTE(SUBSTITUTE(SUBSTITUTE(V770,"识字表", "識字錶"),"写字表","寫字錶"),"词语","詞語")</f>
        <v/>
      </c>
    </row>
    <row r="771" spans="17:23" x14ac:dyDescent="0.15">
      <c r="Q771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1" s="17" t="str">
        <f t="shared" ca="1" si="95"/>
        <v>_x000D_						{ chinese: `展现`, pinyin: `zhǎnxiàn` },_x000D_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1" t="s">
        <v>1996</v>
      </c>
      <c r="T771" s="15" t="s">
        <v>1997</v>
      </c>
      <c r="U771" t="str">
        <f t="shared" si="96"/>
        <v/>
      </c>
      <c r="W771" t="str">
        <f t="shared" si="97"/>
        <v/>
      </c>
    </row>
    <row r="772" spans="17:23" x14ac:dyDescent="0.15">
      <c r="Q772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2" s="17" t="str">
        <f t="shared" ca="1" si="95"/>
        <v>_x000D_						{ chinese: `风光`, pinyin: `fēnɡɡuānɡ` },_x000D_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2" t="s">
        <v>2235</v>
      </c>
      <c r="T772" s="15" t="s">
        <v>2236</v>
      </c>
      <c r="U772" t="str">
        <f t="shared" si="96"/>
        <v/>
      </c>
      <c r="W772" t="str">
        <f t="shared" si="97"/>
        <v/>
      </c>
    </row>
    <row r="773" spans="17:23" x14ac:dyDescent="0.15">
      <c r="Q773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3" s="17" t="str">
        <f t="shared" ca="1" si="95"/>
        <v>_x000D_						{ chinese: `出产`, pinyin: `chūchǎn` },_x000D_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3" t="s">
        <v>2237</v>
      </c>
      <c r="T773" s="15" t="s">
        <v>2238</v>
      </c>
      <c r="U773" t="str">
        <f t="shared" si="96"/>
        <v/>
      </c>
      <c r="W773" t="str">
        <f t="shared" si="97"/>
        <v/>
      </c>
    </row>
    <row r="774" spans="17:23" x14ac:dyDescent="0.15">
      <c r="Q774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4" s="17" t="str">
        <f t="shared" ca="1" si="95"/>
        <v>_x000D_						{ chinese: `水果`, pinyin: `shuǐɡuǒ` },_x000D_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4" t="s">
        <v>2239</v>
      </c>
      <c r="T774" s="15" t="s">
        <v>2240</v>
      </c>
      <c r="U774" t="str">
        <f t="shared" si="96"/>
        <v/>
      </c>
      <c r="W774" t="str">
        <f t="shared" si="97"/>
        <v/>
      </c>
    </row>
    <row r="775" spans="17:23" x14ac:dyDescent="0.15">
      <c r="Q775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5" s="17" t="str">
        <f t="shared" ca="1" si="95"/>
        <v>_x000D_						{ chinese: `月份`, pinyin: `yuèfèn` },_x000D_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5" t="s">
        <v>2241</v>
      </c>
      <c r="T775" s="15" t="s">
        <v>2242</v>
      </c>
      <c r="U775" t="str">
        <f t="shared" si="96"/>
        <v/>
      </c>
      <c r="W775" t="str">
        <f t="shared" si="97"/>
        <v/>
      </c>
    </row>
    <row r="776" spans="17:23" x14ac:dyDescent="0.15">
      <c r="Q776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6" s="17" t="str">
        <f t="shared" ca="1" si="95"/>
        <v>_x000D_						{ chinese: `山城`, pinyin: `shānchénɡ` },_x000D_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6" t="s">
        <v>2243</v>
      </c>
      <c r="T776" s="15" t="s">
        <v>2244</v>
      </c>
      <c r="U776" t="str">
        <f t="shared" si="96"/>
        <v/>
      </c>
      <c r="W776" t="str">
        <f t="shared" si="97"/>
        <v/>
      </c>
    </row>
    <row r="777" spans="17:23" x14ac:dyDescent="0.15">
      <c r="Q777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7" s="17" t="str">
        <f t="shared" ca="1" si="95"/>
        <v>_x000D_						{ chinese: `枝叶`, pinyin: `zhīyè` },_x000D_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7" t="s">
        <v>2245</v>
      </c>
      <c r="T777" s="15" t="s">
        <v>2246</v>
      </c>
      <c r="U777" t="str">
        <f t="shared" si="96"/>
        <v/>
      </c>
      <c r="W777" t="str">
        <f t="shared" si="97"/>
        <v/>
      </c>
    </row>
    <row r="778" spans="17:23" x14ac:dyDescent="0.15">
      <c r="Q778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8" s="17" t="str">
        <f t="shared" ca="1" si="95"/>
        <v>_x000D_						{ chinese: `展开`, pinyin: `zhǎnkāi` },_x000D_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8" t="s">
        <v>2247</v>
      </c>
      <c r="T778" s="15" t="s">
        <v>2248</v>
      </c>
      <c r="U778" t="str">
        <f t="shared" si="96"/>
        <v/>
      </c>
      <c r="W778" t="str">
        <f t="shared" si="97"/>
        <v/>
      </c>
    </row>
    <row r="779" spans="17:23" x14ac:dyDescent="0.15">
      <c r="Q779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79" s="17" t="str">
        <f t="shared" ca="1" si="95"/>
        <v>_x000D_						{ chinese: `五光十色`, pinyin: `wǔɡuānɡshísè` },_x000D_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79" t="s">
        <v>2249</v>
      </c>
      <c r="T779" s="15" t="s">
        <v>2250</v>
      </c>
      <c r="U779" t="str">
        <f t="shared" si="96"/>
        <v/>
      </c>
      <c r="W779" t="str">
        <f t="shared" si="97"/>
        <v/>
      </c>
    </row>
    <row r="780" spans="17:23" x14ac:dyDescent="0.15">
      <c r="Q780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0" s="17" t="str">
        <f t="shared" ca="1" si="95"/>
        <v>_x000D_						{ chinese: `好客`, pinyin: `hàokè` },_x000D_						{ chinese: `老乡`, pinyin: `lǎoxiānɡ` },_x000D_						{ chinese: `城市`, pinyin: `chénɡshì` },_x000D_						{ chinese: `空气`, pinyin: `kōnɡqì` },_x000D_						{ chinese: `水分`, pinyin: `shuǐfèn` },</v>
      </c>
      <c r="S780" t="s">
        <v>2251</v>
      </c>
      <c r="T780" s="15" t="s">
        <v>2252</v>
      </c>
      <c r="U780" t="str">
        <f t="shared" si="96"/>
        <v/>
      </c>
      <c r="W780" t="str">
        <f t="shared" si="97"/>
        <v/>
      </c>
    </row>
    <row r="781" spans="17:23" x14ac:dyDescent="0.15">
      <c r="Q781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1" s="17" t="str">
        <f t="shared" ca="1" si="95"/>
        <v>_x000D_						{ chinese: `老乡`, pinyin: `lǎoxiānɡ` },_x000D_						{ chinese: `城市`, pinyin: `chénɡshì` },_x000D_						{ chinese: `空气`, pinyin: `kōnɡqì` },_x000D_						{ chinese: `水分`, pinyin: `shuǐfèn` },</v>
      </c>
      <c r="S781" t="s">
        <v>2253</v>
      </c>
      <c r="T781" s="15" t="s">
        <v>2254</v>
      </c>
      <c r="U781" t="str">
        <f t="shared" si="96"/>
        <v/>
      </c>
      <c r="W781" t="str">
        <f t="shared" si="97"/>
        <v/>
      </c>
    </row>
    <row r="782" spans="17:23" x14ac:dyDescent="0.15">
      <c r="Q782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2" s="17" t="str">
        <f t="shared" ca="1" si="95"/>
        <v>_x000D_						{ chinese: `城市`, pinyin: `chénɡshì` },_x000D_						{ chinese: `空气`, pinyin: `kōnɡqì` },_x000D_						{ chinese: `水分`, pinyin: `shuǐfèn` },</v>
      </c>
      <c r="S782" t="s">
        <v>1264</v>
      </c>
      <c r="T782" s="15" t="s">
        <v>1265</v>
      </c>
      <c r="U782" t="str">
        <f t="shared" si="96"/>
        <v/>
      </c>
      <c r="W782" t="str">
        <f t="shared" si="97"/>
        <v/>
      </c>
    </row>
    <row r="783" spans="17:23" x14ac:dyDescent="0.15">
      <c r="Q783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3" s="17" t="str">
        <f t="shared" ca="1" si="95"/>
        <v>_x000D_						{ chinese: `空气`, pinyin: `kōnɡqì` },_x000D_						{ chinese: `水分`, pinyin: `shuǐfèn` },</v>
      </c>
      <c r="S783" t="s">
        <v>2255</v>
      </c>
      <c r="T783" s="15" t="s">
        <v>2256</v>
      </c>
      <c r="U783" t="str">
        <f t="shared" si="96"/>
        <v/>
      </c>
      <c r="W783" t="str">
        <f t="shared" si="97"/>
        <v/>
      </c>
    </row>
    <row r="784" spans="17:23" x14ac:dyDescent="0.15">
      <c r="Q784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4" s="17" t="str">
        <f t="shared" ca="1" si="95"/>
        <v>_x000D_						{ chinese: `水分`, pinyin: `shuǐfèn` },</v>
      </c>
      <c r="S784" t="s">
        <v>2257</v>
      </c>
      <c r="T784" s="15" t="s">
        <v>2258</v>
      </c>
      <c r="U784" t="str">
        <f t="shared" si="96"/>
        <v/>
      </c>
      <c r="W784" t="str">
        <f t="shared" si="97"/>
        <v/>
      </c>
    </row>
    <row r="785" spans="17:23" x14ac:dyDescent="0.15">
      <c r="Q785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5" s="17" t="str">
        <f t="shared" ca="1" si="95"/>
        <v/>
      </c>
      <c r="U785" t="str">
        <f t="shared" si="96"/>
        <v xml:space="preserve"> </v>
      </c>
      <c r="V785" t="s">
        <v>391</v>
      </c>
      <c r="W785" t="str">
        <f t="shared" si="97"/>
        <v xml:space="preserve"> </v>
      </c>
    </row>
    <row r="786" spans="17:23" x14ac:dyDescent="0.15">
      <c r="Q786" s="16" t="str">
        <f t="shared" ca="1" si="94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6" s="17" t="str">
        <f t="shared" ca="1" si="95"/>
        <v>_x000D_				{_x000D_					names: { en: `Words 5`, zh_cn: `词语5`, zh_tw: `詞語5` },_x000D_					words: [_x000D_						{ chinese: `坐井观天`, pinyin: `zuòjǐnɡɡuāntiān` },_x000D_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},_x000D_					],_x000D_				},</v>
      </c>
      <c r="S786" t="s">
        <v>2259</v>
      </c>
      <c r="T786" s="15" t="s">
        <v>2260</v>
      </c>
      <c r="U786" t="str">
        <f t="shared" si="96"/>
        <v>Words 5</v>
      </c>
      <c r="V786" t="s">
        <v>2261</v>
      </c>
      <c r="W786" t="str">
        <f t="shared" si="97"/>
        <v>詞語5</v>
      </c>
    </row>
    <row r="787" spans="17:23" x14ac:dyDescent="0.15">
      <c r="Q787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7" s="17" t="str">
        <f t="shared" ca="1" si="95"/>
        <v>_x000D_						{ chinese: `井沿`, pinyin: `jǐnɡyán` },_x000D_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87" t="s">
        <v>2262</v>
      </c>
      <c r="T787" s="15" t="s">
        <v>2263</v>
      </c>
      <c r="U787" t="str">
        <f t="shared" si="96"/>
        <v/>
      </c>
      <c r="W787" t="str">
        <f t="shared" si="97"/>
        <v/>
      </c>
    </row>
    <row r="788" spans="17:23" x14ac:dyDescent="0.15">
      <c r="Q788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8" s="17" t="str">
        <f t="shared" ca="1" si="95"/>
        <v>_x000D_						{ chinese: `回答`, pinyin: `huídá` },_x000D_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88" t="s">
        <v>2264</v>
      </c>
      <c r="T788" s="15" t="s">
        <v>2265</v>
      </c>
      <c r="U788" t="str">
        <f t="shared" si="96"/>
        <v/>
      </c>
      <c r="W788" t="str">
        <f t="shared" si="97"/>
        <v/>
      </c>
    </row>
    <row r="789" spans="17:23" x14ac:dyDescent="0.15">
      <c r="Q789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89" s="17" t="str">
        <f t="shared" ca="1" si="95"/>
        <v>_x000D_						{ chinese: `口渴`, pinyin: `kǒukě` },_x000D_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89" t="s">
        <v>2266</v>
      </c>
      <c r="T789" s="15" t="s">
        <v>2267</v>
      </c>
      <c r="U789" t="str">
        <f t="shared" si="96"/>
        <v/>
      </c>
      <c r="W789" t="str">
        <f t="shared" si="97"/>
        <v/>
      </c>
    </row>
    <row r="790" spans="17:23" x14ac:dyDescent="0.15">
      <c r="Q790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0" s="17" t="str">
        <f t="shared" ca="1" si="95"/>
        <v>_x000D_						{ chinese: `大话`, pinyin: `dàhuà` },_x000D_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0" t="s">
        <v>2268</v>
      </c>
      <c r="T790" s="15" t="s">
        <v>2269</v>
      </c>
      <c r="U790" t="str">
        <f t="shared" si="96"/>
        <v/>
      </c>
      <c r="W790" t="str">
        <f t="shared" si="97"/>
        <v/>
      </c>
    </row>
    <row r="791" spans="17:23" x14ac:dyDescent="0.15">
      <c r="Q791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1" s="17" t="str">
        <f t="shared" ca="1" si="95"/>
        <v>_x000D_						{ chinese: `无边无际`, pinyin: `wúbiānwújì` },_x000D_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1" t="s">
        <v>2270</v>
      </c>
      <c r="T791" s="15" t="s">
        <v>2271</v>
      </c>
      <c r="U791" t="str">
        <f t="shared" si="96"/>
        <v/>
      </c>
      <c r="W791" t="str">
        <f t="shared" si="97"/>
        <v/>
      </c>
    </row>
    <row r="792" spans="17:23" x14ac:dyDescent="0.15">
      <c r="Q792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2" s="17" t="str">
        <f t="shared" ca="1" si="95"/>
        <v>_x000D_						{ chinese: `山脚`, pinyin: `shānjiǎo` },_x000D_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2" t="s">
        <v>2272</v>
      </c>
      <c r="T792" s="15" t="s">
        <v>2273</v>
      </c>
      <c r="U792" t="str">
        <f t="shared" si="96"/>
        <v/>
      </c>
      <c r="W792" t="str">
        <f t="shared" si="97"/>
        <v/>
      </c>
    </row>
    <row r="793" spans="17:23" x14ac:dyDescent="0.15">
      <c r="Q793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3" s="17" t="str">
        <f t="shared" ca="1" si="95"/>
        <v>_x000D_						{ chinese: `当作`, pinyin: `dànɡzuò` },_x000D_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3" t="s">
        <v>2274</v>
      </c>
      <c r="T793" s="15" t="s">
        <v>2275</v>
      </c>
      <c r="U793" t="str">
        <f t="shared" si="96"/>
        <v/>
      </c>
      <c r="W793" t="str">
        <f t="shared" si="97"/>
        <v/>
      </c>
    </row>
    <row r="794" spans="17:23" x14ac:dyDescent="0.15">
      <c r="Q794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4" s="17" t="str">
        <f t="shared" ca="1" si="95"/>
        <v>_x000D_						{ chinese: `前面`, pinyin: `qiánmiɑn` },_x000D_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4" t="s">
        <v>2276</v>
      </c>
      <c r="T794" s="15" t="s">
        <v>2277</v>
      </c>
      <c r="U794" t="str">
        <f t="shared" si="96"/>
        <v/>
      </c>
      <c r="W794" t="str">
        <f t="shared" si="97"/>
        <v/>
      </c>
    </row>
    <row r="795" spans="17:23" x14ac:dyDescent="0.15">
      <c r="Q795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5" s="17" t="str">
        <f t="shared" ca="1" si="95"/>
        <v>_x000D_						{ chinese: `晴朗`, pinyin: `qínɡlǎnɡ` },_x000D_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5" t="s">
        <v>2278</v>
      </c>
      <c r="T795" s="15" t="s">
        <v>2279</v>
      </c>
      <c r="U795" t="str">
        <f t="shared" si="96"/>
        <v/>
      </c>
      <c r="W795" t="str">
        <f t="shared" si="97"/>
        <v/>
      </c>
    </row>
    <row r="796" spans="17:23" x14ac:dyDescent="0.15">
      <c r="Q796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6" s="17" t="str">
        <f t="shared" ca="1" si="95"/>
        <v>_x000D_						{ chinese: `枯草`, pinyin: `kūcǎo` },_x000D_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6" t="s">
        <v>2280</v>
      </c>
      <c r="T796" s="15" t="s">
        <v>2281</v>
      </c>
      <c r="U796" t="str">
        <f t="shared" si="96"/>
        <v/>
      </c>
      <c r="W796" t="str">
        <f t="shared" si="97"/>
        <v/>
      </c>
    </row>
    <row r="797" spans="17:23" x14ac:dyDescent="0.15">
      <c r="Q797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7" s="17" t="str">
        <f t="shared" ca="1" si="95"/>
        <v>_x000D_						{ chinese: `正好`, pinyin: `zhènɡhǎo` },_x000D_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7" t="s">
        <v>2282</v>
      </c>
      <c r="T797" s="15" t="s">
        <v>2283</v>
      </c>
      <c r="U797" t="str">
        <f t="shared" si="96"/>
        <v/>
      </c>
      <c r="W797" t="str">
        <f t="shared" si="97"/>
        <v/>
      </c>
    </row>
    <row r="798" spans="17:23" x14ac:dyDescent="0.15">
      <c r="Q798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8" s="17" t="str">
        <f t="shared" ca="1" si="95"/>
        <v>_x000D_						{ chinese: `清早`, pinyin: `qīnɡzǎo` },_x000D_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8" t="s">
        <v>2284</v>
      </c>
      <c r="T798" s="15" t="s">
        <v>2285</v>
      </c>
      <c r="U798" t="str">
        <f t="shared" si="96"/>
        <v/>
      </c>
      <c r="W798" t="str">
        <f t="shared" si="97"/>
        <v/>
      </c>
    </row>
    <row r="799" spans="17:23" x14ac:dyDescent="0.15">
      <c r="Q799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799" s="17" t="str">
        <f t="shared" ca="1" si="95"/>
        <v>_x000D_						{ chinese: `却是`, pinyin: `quèshì` },_x000D_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799" t="s">
        <v>2286</v>
      </c>
      <c r="T799" s="15" t="s">
        <v>2287</v>
      </c>
      <c r="U799" t="str">
        <f t="shared" si="96"/>
        <v/>
      </c>
      <c r="W799" t="str">
        <f t="shared" si="97"/>
        <v/>
      </c>
    </row>
    <row r="800" spans="17:23" x14ac:dyDescent="0.15">
      <c r="Q800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0" s="17" t="str">
        <f t="shared" ca="1" si="95"/>
        <v>_x000D_						{ chinese: `现在`, pinyin: `xiànzài` },_x000D_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0" t="s">
        <v>2288</v>
      </c>
      <c r="T800" s="15" t="s">
        <v>2289</v>
      </c>
      <c r="U800" t="str">
        <f t="shared" si="96"/>
        <v/>
      </c>
      <c r="W800" t="str">
        <f t="shared" si="97"/>
        <v/>
      </c>
    </row>
    <row r="801" spans="17:23" x14ac:dyDescent="0.15">
      <c r="Q801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1" s="17" t="str">
        <f t="shared" ca="1" si="95"/>
        <v>_x000D_						{ chinese: `将来`, pinyin: `jiānɡlái` },_x000D_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1" t="s">
        <v>2290</v>
      </c>
      <c r="T801" s="15" t="s">
        <v>2291</v>
      </c>
      <c r="U801" t="str">
        <f t="shared" si="96"/>
        <v/>
      </c>
      <c r="W801" t="str">
        <f t="shared" si="97"/>
        <v/>
      </c>
    </row>
    <row r="802" spans="17:23" x14ac:dyDescent="0.15">
      <c r="Q802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2" s="17" t="str">
        <f t="shared" ca="1" si="95"/>
        <v>_x000D_						{ chinese: `难过`, pinyin: `nánɡuò` },_x000D_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2" t="s">
        <v>2292</v>
      </c>
      <c r="T802" s="15" t="s">
        <v>2293</v>
      </c>
      <c r="U802" t="str">
        <f t="shared" si="96"/>
        <v/>
      </c>
      <c r="W802" t="str">
        <f t="shared" si="97"/>
        <v/>
      </c>
    </row>
    <row r="803" spans="17:23" x14ac:dyDescent="0.15">
      <c r="Q803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3" s="17" t="str">
        <f t="shared" ca="1" si="95"/>
        <v>_x000D_						{ chinese: `大雪纷飞`, pinyin: `dàxuěfēnfēi` },_x000D_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3" t="s">
        <v>2294</v>
      </c>
      <c r="T803" s="15" t="s">
        <v>2295</v>
      </c>
      <c r="U803" t="str">
        <f t="shared" si="96"/>
        <v/>
      </c>
      <c r="W803" t="str">
        <f t="shared" si="97"/>
        <v/>
      </c>
    </row>
    <row r="804" spans="17:23" x14ac:dyDescent="0.15">
      <c r="Q804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4" s="17" t="str">
        <f t="shared" ca="1" si="95"/>
        <v>_x000D_						{ chinese: `枝头`, pinyin: `zhītóu` },_x000D_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4" t="s">
        <v>2296</v>
      </c>
      <c r="T804" s="15" t="s">
        <v>2297</v>
      </c>
      <c r="U804" t="str">
        <f t="shared" si="96"/>
        <v/>
      </c>
      <c r="W804" t="str">
        <f t="shared" si="97"/>
        <v/>
      </c>
    </row>
    <row r="805" spans="17:23" x14ac:dyDescent="0.15">
      <c r="Q805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5" s="17" t="str">
        <f t="shared" ca="1" si="95"/>
        <v>_x000D_						{ chinese: `一阵风`, pinyin: `yízhènfēnɡ` },_x000D_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5" t="s">
        <v>2298</v>
      </c>
      <c r="T805" s="15" t="s">
        <v>2299</v>
      </c>
      <c r="U805" t="str">
        <f t="shared" si="96"/>
        <v/>
      </c>
      <c r="W805" t="str">
        <f t="shared" si="97"/>
        <v/>
      </c>
    </row>
    <row r="806" spans="17:23" x14ac:dyDescent="0.15">
      <c r="Q806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6" s="17" t="str">
        <f t="shared" ca="1" si="95"/>
        <v>_x000D_						{ chinese: `从前`, pinyin: `cónɡqián` },_x000D_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6" t="s">
        <v>2300</v>
      </c>
      <c r="T806" s="15" t="s">
        <v>2301</v>
      </c>
      <c r="U806" t="str">
        <f t="shared" si="96"/>
        <v/>
      </c>
      <c r="W806" t="str">
        <f t="shared" si="97"/>
        <v/>
      </c>
    </row>
    <row r="807" spans="17:23" x14ac:dyDescent="0.15">
      <c r="Q807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7" s="17" t="str">
        <f t="shared" ca="1" si="95"/>
        <v>_x000D_						{ chinese: `细长`, pinyin: `xìchánɡ` },_x000D_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7" t="s">
        <v>2302</v>
      </c>
      <c r="T807" s="15" t="s">
        <v>2303</v>
      </c>
      <c r="U807" t="str">
        <f t="shared" si="96"/>
        <v/>
      </c>
      <c r="W807" t="str">
        <f t="shared" si="97"/>
        <v/>
      </c>
    </row>
    <row r="808" spans="17:23" x14ac:dyDescent="0.15">
      <c r="Q808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8" s="17" t="str">
        <f t="shared" ca="1" si="95"/>
        <v>_x000D_						{ chinese: `可爱`, pinyin: `kěài` },_x000D_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8" t="s">
        <v>2304</v>
      </c>
      <c r="T808" s="15" t="s">
        <v>2305</v>
      </c>
      <c r="U808" t="str">
        <f t="shared" si="96"/>
        <v/>
      </c>
      <c r="W808" t="str">
        <f t="shared" si="97"/>
        <v/>
      </c>
    </row>
    <row r="809" spans="17:23" x14ac:dyDescent="0.15">
      <c r="Q809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09" s="17" t="str">
        <f t="shared" ca="1" si="95"/>
        <v>_x000D_						{ chinese: `每天`, pinyin: `měitiān` },_x000D_						{ chinese: `自言自语`, pinyin: `zìyánzìyǔ` },_x000D_						{ chinese: `南瓜`, pinyin: `nánɡuā` },_x000D_						{ chinese: `邻居`, pinyin: `línjū` },_x000D_						{ chinese: `奇怪`, pinyin: `qíɡuài` },</v>
      </c>
      <c r="S809" t="s">
        <v>2306</v>
      </c>
      <c r="T809" s="15" t="s">
        <v>2307</v>
      </c>
      <c r="U809" t="str">
        <f t="shared" si="96"/>
        <v/>
      </c>
      <c r="W809" t="str">
        <f t="shared" si="97"/>
        <v/>
      </c>
    </row>
    <row r="810" spans="17:23" x14ac:dyDescent="0.15">
      <c r="Q810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0" s="17" t="str">
        <f t="shared" ca="1" si="95"/>
        <v>_x000D_						{ chinese: `自言自语`, pinyin: `zìyánzìyǔ` },_x000D_						{ chinese: `南瓜`, pinyin: `nánɡuā` },_x000D_						{ chinese: `邻居`, pinyin: `línjū` },_x000D_						{ chinese: `奇怪`, pinyin: `qíɡuài` },</v>
      </c>
      <c r="S810" t="s">
        <v>2308</v>
      </c>
      <c r="T810" s="15" t="s">
        <v>2309</v>
      </c>
      <c r="U810" t="str">
        <f t="shared" si="96"/>
        <v/>
      </c>
      <c r="W810" t="str">
        <f t="shared" si="97"/>
        <v/>
      </c>
    </row>
    <row r="811" spans="17:23" x14ac:dyDescent="0.15">
      <c r="Q811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1" s="17" t="str">
        <f t="shared" ca="1" si="95"/>
        <v>_x000D_						{ chinese: `南瓜`, pinyin: `nánɡuā` },_x000D_						{ chinese: `邻居`, pinyin: `línjū` },_x000D_						{ chinese: `奇怪`, pinyin: `qíɡuài` },</v>
      </c>
      <c r="S811" t="s">
        <v>2310</v>
      </c>
      <c r="T811" s="15" t="s">
        <v>2311</v>
      </c>
      <c r="U811" t="str">
        <f t="shared" si="96"/>
        <v/>
      </c>
      <c r="W811" t="str">
        <f t="shared" si="97"/>
        <v/>
      </c>
    </row>
    <row r="812" spans="17:23" x14ac:dyDescent="0.15">
      <c r="Q812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2" s="17" t="str">
        <f t="shared" ca="1" si="95"/>
        <v>_x000D_						{ chinese: `邻居`, pinyin: `línjū` },_x000D_						{ chinese: `奇怪`, pinyin: `qíɡuài` },</v>
      </c>
      <c r="S812" t="s">
        <v>686</v>
      </c>
      <c r="T812" s="15" t="s">
        <v>687</v>
      </c>
      <c r="U812" t="str">
        <f t="shared" si="96"/>
        <v/>
      </c>
      <c r="W812" t="str">
        <f t="shared" si="97"/>
        <v/>
      </c>
    </row>
    <row r="813" spans="17:23" x14ac:dyDescent="0.15">
      <c r="Q813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3" s="17" t="str">
        <f t="shared" ca="1" si="95"/>
        <v>_x000D_						{ chinese: `奇怪`, pinyin: `qíɡuài` },</v>
      </c>
      <c r="S813" t="s">
        <v>2312</v>
      </c>
      <c r="T813" s="15" t="s">
        <v>2313</v>
      </c>
      <c r="U813" t="str">
        <f t="shared" si="96"/>
        <v/>
      </c>
      <c r="W813" t="str">
        <f t="shared" si="97"/>
        <v/>
      </c>
    </row>
    <row r="814" spans="17:23" x14ac:dyDescent="0.15">
      <c r="Q814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4" s="17" t="str">
        <f t="shared" ca="1" si="95"/>
        <v/>
      </c>
      <c r="U814" t="str">
        <f t="shared" si="96"/>
        <v xml:space="preserve"> </v>
      </c>
      <c r="V814" t="s">
        <v>391</v>
      </c>
      <c r="W814" t="str">
        <f t="shared" si="97"/>
        <v xml:space="preserve"> </v>
      </c>
    </row>
    <row r="815" spans="17:23" x14ac:dyDescent="0.15">
      <c r="Q815" s="16" t="str">
        <f t="shared" ca="1" si="94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5" s="17" t="str">
        <f t="shared" ca="1" si="95"/>
        <v>_x000D_				{_x000D_					names: { en: `Words 6`, zh_cn: `词语6`, zh_tw: `詞語6` },_x000D_					words: [_x000D_						{ chinese: `八角楼`, pinyin: `bājiǎolóu` },_x000D_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},_x000D_					],_x000D_				},</v>
      </c>
      <c r="S815" t="s">
        <v>2314</v>
      </c>
      <c r="T815" s="15" t="s">
        <v>2315</v>
      </c>
      <c r="U815" t="str">
        <f t="shared" si="96"/>
        <v>Words 6</v>
      </c>
      <c r="V815" t="s">
        <v>2316</v>
      </c>
      <c r="W815" t="str">
        <f t="shared" si="97"/>
        <v>詞語6</v>
      </c>
    </row>
    <row r="816" spans="17:23" x14ac:dyDescent="0.15">
      <c r="Q816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6" s="17" t="str">
        <f t="shared" ca="1" si="95"/>
        <v>_x000D_						{ chinese: `深夜`, pinyin: `shēnyè` },_x000D_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16" t="s">
        <v>2317</v>
      </c>
      <c r="T816" s="15" t="s">
        <v>2318</v>
      </c>
      <c r="U816" t="str">
        <f t="shared" si="96"/>
        <v/>
      </c>
      <c r="W816" t="str">
        <f t="shared" si="97"/>
        <v/>
      </c>
    </row>
    <row r="817" spans="17:23" x14ac:dyDescent="0.15">
      <c r="Q817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7" s="17" t="str">
        <f t="shared" ca="1" si="95"/>
        <v>_x000D_						{ chinese: `军衣`, pinyin: `jūnyī` },_x000D_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17" t="s">
        <v>2319</v>
      </c>
      <c r="T817" s="15" t="s">
        <v>2320</v>
      </c>
      <c r="U817" t="str">
        <f t="shared" si="96"/>
        <v/>
      </c>
      <c r="W817" t="str">
        <f t="shared" si="97"/>
        <v/>
      </c>
    </row>
    <row r="818" spans="17:23" x14ac:dyDescent="0.15">
      <c r="Q818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8" s="17" t="str">
        <f t="shared" ca="1" si="95"/>
        <v>_x000D_						{ chinese: `星星之火`, pinyin: `xīnɡxīnɡzhīhuǒ` },_x000D_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18" t="s">
        <v>75</v>
      </c>
      <c r="T818" s="15" t="s">
        <v>2321</v>
      </c>
      <c r="U818" t="str">
        <f t="shared" si="96"/>
        <v/>
      </c>
      <c r="W818" t="str">
        <f t="shared" si="97"/>
        <v/>
      </c>
    </row>
    <row r="819" spans="17:23" x14ac:dyDescent="0.15">
      <c r="Q819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19" s="17" t="str">
        <f t="shared" ca="1" si="95"/>
        <v>_x000D_						{ chinese: `沉思`, pinyin: `chénsī` },_x000D_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19" t="s">
        <v>2322</v>
      </c>
      <c r="T819" s="15" t="s">
        <v>2323</v>
      </c>
      <c r="U819" t="str">
        <f t="shared" si="96"/>
        <v/>
      </c>
      <c r="W819" t="str">
        <f t="shared" si="97"/>
        <v/>
      </c>
    </row>
    <row r="820" spans="17:23" x14ac:dyDescent="0.15">
      <c r="Q820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0" s="17" t="str">
        <f t="shared" ca="1" si="95"/>
        <v>_x000D_						{ chinese: `胜利`, pinyin: `shènɡlì` },_x000D_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0" t="s">
        <v>2324</v>
      </c>
      <c r="T820" s="15" t="s">
        <v>2325</v>
      </c>
      <c r="U820" t="str">
        <f t="shared" si="96"/>
        <v/>
      </c>
      <c r="W820" t="str">
        <f t="shared" si="97"/>
        <v/>
      </c>
    </row>
    <row r="821" spans="17:23" x14ac:dyDescent="0.15">
      <c r="Q821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1" s="17" t="str">
        <f t="shared" ca="1" si="95"/>
        <v>_x000D_						{ chinese: `扁担`, pinyin: `biǎndɑn` },_x000D_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1" t="s">
        <v>1556</v>
      </c>
      <c r="T821" s="15" t="s">
        <v>2326</v>
      </c>
      <c r="U821" t="str">
        <f t="shared" si="96"/>
        <v/>
      </c>
      <c r="W821" t="str">
        <f t="shared" si="97"/>
        <v/>
      </c>
    </row>
    <row r="822" spans="17:23" x14ac:dyDescent="0.15">
      <c r="Q822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2" s="17" t="str">
        <f t="shared" ca="1" si="95"/>
        <v>_x000D_						{ chinese: `同志`, pinyin: `tónɡzhì` },_x000D_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2" t="s">
        <v>2327</v>
      </c>
      <c r="T822" s="15" t="s">
        <v>2328</v>
      </c>
      <c r="U822" t="str">
        <f t="shared" si="96"/>
        <v/>
      </c>
      <c r="W822" t="str">
        <f t="shared" si="97"/>
        <v/>
      </c>
    </row>
    <row r="823" spans="17:23" x14ac:dyDescent="0.15">
      <c r="Q823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3" s="17" t="str">
        <f t="shared" ca="1" si="95"/>
        <v>_x000D_						{ chinese: `带领`, pinyin: `dàilǐnɡ` },_x000D_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3" t="s">
        <v>2329</v>
      </c>
      <c r="T823" s="15" t="s">
        <v>2330</v>
      </c>
      <c r="U823" t="str">
        <f t="shared" si="96"/>
        <v/>
      </c>
      <c r="W823" t="str">
        <f t="shared" si="97"/>
        <v/>
      </c>
    </row>
    <row r="824" spans="17:23" x14ac:dyDescent="0.15">
      <c r="Q824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4" s="17" t="str">
        <f t="shared" ca="1" si="95"/>
        <v>_x000D_						{ chinese: `队伍`, pinyin: `duìwǔ` },_x000D_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4" t="s">
        <v>2331</v>
      </c>
      <c r="T824" s="15" t="s">
        <v>2332</v>
      </c>
      <c r="U824" t="str">
        <f t="shared" si="96"/>
        <v/>
      </c>
      <c r="W824" t="str">
        <f t="shared" si="97"/>
        <v/>
      </c>
    </row>
    <row r="825" spans="17:23" x14ac:dyDescent="0.15">
      <c r="Q825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5" s="17" t="str">
        <f t="shared" ca="1" si="95"/>
        <v>_x000D_						{ chinese: `会师`, pinyin: `huìshī` },_x000D_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5" t="s">
        <v>2333</v>
      </c>
      <c r="T825" s="15" t="s">
        <v>2334</v>
      </c>
      <c r="U825" t="str">
        <f t="shared" si="96"/>
        <v/>
      </c>
      <c r="W825" t="str">
        <f t="shared" si="97"/>
        <v/>
      </c>
    </row>
    <row r="826" spans="17:23" x14ac:dyDescent="0.15">
      <c r="Q826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6" s="17" t="str">
        <f t="shared" ca="1" si="95"/>
        <v>_x000D_						{ chinese: `红军`, pinyin: `hónɡjūn` },_x000D_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6" t="s">
        <v>2335</v>
      </c>
      <c r="T826" s="15" t="s">
        <v>2336</v>
      </c>
      <c r="U826" t="str">
        <f t="shared" si="96"/>
        <v/>
      </c>
      <c r="W826" t="str">
        <f t="shared" si="97"/>
        <v/>
      </c>
    </row>
    <row r="827" spans="17:23" x14ac:dyDescent="0.15">
      <c r="Q827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7" s="17" t="str">
        <f t="shared" ca="1" si="95"/>
        <v>_x000D_						{ chinese: `来回`, pinyin: `láihuí` },_x000D_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7" t="s">
        <v>2337</v>
      </c>
      <c r="T827" s="15" t="s">
        <v>2338</v>
      </c>
      <c r="U827" t="str">
        <f t="shared" si="96"/>
        <v/>
      </c>
      <c r="W827" t="str">
        <f t="shared" si="97"/>
        <v/>
      </c>
    </row>
    <row r="828" spans="17:23" x14ac:dyDescent="0.15">
      <c r="Q828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8" s="17" t="str">
        <f t="shared" ca="1" si="95"/>
        <v>_x000D_						{ chinese: `战士`, pinyin: `zhànshì` },_x000D_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8" t="s">
        <v>383</v>
      </c>
      <c r="T828" s="15" t="s">
        <v>384</v>
      </c>
      <c r="U828" t="str">
        <f t="shared" si="96"/>
        <v/>
      </c>
      <c r="W828" t="str">
        <f t="shared" si="97"/>
        <v/>
      </c>
    </row>
    <row r="829" spans="17:23" x14ac:dyDescent="0.15">
      <c r="Q829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29" s="17" t="str">
        <f t="shared" ca="1" si="95"/>
        <v>_x000D_						{ chinese: `白天`, pinyin: `báitiān` },_x000D_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29" t="s">
        <v>2339</v>
      </c>
      <c r="T829" s="15" t="s">
        <v>2340</v>
      </c>
      <c r="U829" t="str">
        <f t="shared" si="96"/>
        <v/>
      </c>
      <c r="W829" t="str">
        <f t="shared" si="97"/>
        <v/>
      </c>
    </row>
    <row r="830" spans="17:23" x14ac:dyDescent="0.15">
      <c r="Q830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0" s="17" t="str">
        <f t="shared" ca="1" si="95"/>
        <v>_x000D_						{ chinese: `起来`, pinyin: `qǐlái` },_x000D_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0" t="s">
        <v>2341</v>
      </c>
      <c r="T830" s="15" t="s">
        <v>2342</v>
      </c>
      <c r="U830" t="str">
        <f t="shared" si="96"/>
        <v/>
      </c>
      <c r="W830" t="str">
        <f t="shared" si="97"/>
        <v/>
      </c>
    </row>
    <row r="831" spans="17:23" x14ac:dyDescent="0.15">
      <c r="Q831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1" s="17" t="str">
        <f t="shared" ca="1" si="95"/>
        <v>_x000D_						{ chinese: `难忘`, pinyin: `nánwànɡ` },_x000D_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1" t="s">
        <v>2343</v>
      </c>
      <c r="T831" s="15" t="s">
        <v>2344</v>
      </c>
      <c r="U831" t="str">
        <f t="shared" si="96"/>
        <v/>
      </c>
      <c r="W831" t="str">
        <f t="shared" si="97"/>
        <v/>
      </c>
    </row>
    <row r="832" spans="17:23" x14ac:dyDescent="0.15">
      <c r="Q832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2" s="17" t="str">
        <f t="shared" ca="1" si="95"/>
        <v>_x000D_						{ chinese: `泼水节`, pinyin: `pōshuǐjié` },_x000D_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2" t="s">
        <v>2345</v>
      </c>
      <c r="T832" s="15" t="s">
        <v>2346</v>
      </c>
      <c r="U832" t="str">
        <f t="shared" si="96"/>
        <v/>
      </c>
      <c r="W832" t="str">
        <f t="shared" si="97"/>
        <v/>
      </c>
    </row>
    <row r="833" spans="17:23" x14ac:dyDescent="0.15">
      <c r="Q833" s="16" t="str">
        <f t="shared" ca="1" si="94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3" s="17" t="str">
        <f t="shared" ca="1" si="95"/>
        <v>_x000D_						{ chinese: `一年一度`, pinyin: `yìniányídù` },_x000D_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3" t="s">
        <v>2347</v>
      </c>
      <c r="T833" s="15" t="s">
        <v>2348</v>
      </c>
      <c r="U833" t="str">
        <f t="shared" si="96"/>
        <v/>
      </c>
      <c r="W833" t="str">
        <f t="shared" si="97"/>
        <v/>
      </c>
    </row>
    <row r="834" spans="17:23" x14ac:dyDescent="0.15">
      <c r="Q834" s="16" t="str">
        <f t="shared" ref="Q834:Q897" ca="1" si="98">IF(0=LEN(U834),OFFSET(Q834, 1, 0), R834 &amp; IF(0=LEN(OFFSET(Q834, 1, 0)), "",OFFSET(Q834, 1, 0))) &amp; ""</f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4" s="17" t="str">
        <f t="shared" ref="R834:R897" ca="1" si="99">IF(0=LEN(S834),"",IF(0=LEN(U834), "", CHAR(13) &amp; REPT(CHAR(9), 4) &amp; "{" &amp; CHAR(13) &amp; REPT(CHAR(9), 5) &amp; "names: { en: `"&amp;U834&amp;"`, zh_cn: `"&amp;V834&amp;"`, zh_tw: `"&amp;W834&amp;"` }," &amp; CHAR(13) &amp; REPT(CHAR(9), 5) &amp; "words: [") &amp; CHAR(13) &amp; REPT(CHAR(9),6)&amp;"{ chinese: `"&amp;S834&amp;"`, pinyin: `"&amp;T834&amp;"` }," &amp; IF(0=LEN(OFFSET(S834,1,0)), "", OFFSET(R834, 1, 0)) &amp; IF(0=LEN(U834),"",CHAR(13) &amp; REPT(CHAR(9), 5) &amp; "]," &amp; CHAR(13) &amp; REPT(CHAR(9), 4) &amp; "},"))</f>
        <v>_x000D_						{ chinese: `四面八方`, pinyin: `sìmiànbāfānɡ` },_x000D_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4" t="s">
        <v>2349</v>
      </c>
      <c r="T834" s="15" t="s">
        <v>2350</v>
      </c>
      <c r="U834" t="str">
        <f t="shared" ref="U834:U897" si="100">SUBSTITUTE(SUBSTITUTE(SUBSTITUTE(V834,"识字表", "Literacy "),"写字表","Writing "),"词语","Words ")</f>
        <v/>
      </c>
      <c r="W834" t="str">
        <f t="shared" ref="W834:W897" si="101">SUBSTITUTE(SUBSTITUTE(SUBSTITUTE(V834,"识字表", "識字錶"),"写字表","寫字錶"),"词语","詞語")</f>
        <v/>
      </c>
    </row>
    <row r="835" spans="17:23" x14ac:dyDescent="0.15">
      <c r="Q835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5" s="17" t="str">
        <f t="shared" ca="1" si="99"/>
        <v>_x000D_						{ chinese: `龙船`, pinyin: `lónɡchuán` },_x000D_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5" t="s">
        <v>2351</v>
      </c>
      <c r="T835" s="15" t="s">
        <v>2352</v>
      </c>
      <c r="U835" t="str">
        <f t="shared" si="100"/>
        <v/>
      </c>
      <c r="W835" t="str">
        <f t="shared" si="101"/>
        <v/>
      </c>
    </row>
    <row r="836" spans="17:23" x14ac:dyDescent="0.15">
      <c r="Q836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6" s="17" t="str">
        <f t="shared" ca="1" si="99"/>
        <v>_x000D_						{ chinese: `花地`, pinyin: `huādì` },_x000D_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6" t="s">
        <v>2353</v>
      </c>
      <c r="T836" s="15" t="s">
        <v>2354</v>
      </c>
      <c r="U836" t="str">
        <f t="shared" si="100"/>
        <v/>
      </c>
      <c r="W836" t="str">
        <f t="shared" si="101"/>
        <v/>
      </c>
    </row>
    <row r="837" spans="17:23" x14ac:dyDescent="0.15">
      <c r="Q837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7" s="17" t="str">
        <f t="shared" ca="1" si="99"/>
        <v>_x000D_						{ chinese: `欢呼`, pinyin: `huānhū` },_x000D_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7" t="s">
        <v>2355</v>
      </c>
      <c r="T837" s="15" t="s">
        <v>2356</v>
      </c>
      <c r="U837" t="str">
        <f t="shared" si="100"/>
        <v/>
      </c>
      <c r="W837" t="str">
        <f t="shared" si="101"/>
        <v/>
      </c>
    </row>
    <row r="838" spans="17:23" x14ac:dyDescent="0.15">
      <c r="Q838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8" s="17" t="str">
        <f t="shared" ca="1" si="99"/>
        <v>_x000D_						{ chinese: `人群`, pinyin: `rénqún` },_x000D_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8" t="s">
        <v>2357</v>
      </c>
      <c r="T838" s="15" t="s">
        <v>2358</v>
      </c>
      <c r="U838" t="str">
        <f t="shared" si="100"/>
        <v/>
      </c>
      <c r="W838" t="str">
        <f t="shared" si="101"/>
        <v/>
      </c>
    </row>
    <row r="839" spans="17:23" x14ac:dyDescent="0.15">
      <c r="Q839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39" s="17" t="str">
        <f t="shared" ca="1" si="99"/>
        <v>_x000D_						{ chinese: `欢乐`, pinyin: `huānlè` },_x000D_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39" t="s">
        <v>2359</v>
      </c>
      <c r="T839" s="15" t="s">
        <v>2360</v>
      </c>
      <c r="U839" t="str">
        <f t="shared" si="100"/>
        <v/>
      </c>
      <c r="W839" t="str">
        <f t="shared" si="101"/>
        <v/>
      </c>
    </row>
    <row r="840" spans="17:23" x14ac:dyDescent="0.15">
      <c r="Q840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0" s="17" t="str">
        <f t="shared" ca="1" si="99"/>
        <v>_x000D_						{ chinese: `开始`, pinyin: `kāishǐ` },_x000D_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40" t="s">
        <v>2361</v>
      </c>
      <c r="T840" s="15" t="s">
        <v>2362</v>
      </c>
      <c r="U840" t="str">
        <f t="shared" si="100"/>
        <v/>
      </c>
      <c r="W840" t="str">
        <f t="shared" si="101"/>
        <v/>
      </c>
    </row>
    <row r="841" spans="17:23" x14ac:dyDescent="0.15">
      <c r="Q841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1" s="17" t="str">
        <f t="shared" ca="1" si="99"/>
        <v>_x000D_						{ chinese: `柏树枝`, pinyin: `bǎishùzhī` },_x000D_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41" t="s">
        <v>2363</v>
      </c>
      <c r="T841" s="15" t="s">
        <v>2364</v>
      </c>
      <c r="U841" t="str">
        <f t="shared" si="100"/>
        <v/>
      </c>
      <c r="W841" t="str">
        <f t="shared" si="101"/>
        <v/>
      </c>
    </row>
    <row r="842" spans="17:23" x14ac:dyDescent="0.15">
      <c r="Q842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2" s="17" t="str">
        <f t="shared" ca="1" si="99"/>
        <v>_x000D_						{ chinese: `多么`, pinyin: `duōme` },_x000D_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42" t="s">
        <v>2365</v>
      </c>
      <c r="T842" s="15" t="s">
        <v>2366</v>
      </c>
      <c r="U842" t="str">
        <f t="shared" si="100"/>
        <v/>
      </c>
      <c r="W842" t="str">
        <f t="shared" si="101"/>
        <v/>
      </c>
    </row>
    <row r="843" spans="17:23" x14ac:dyDescent="0.15">
      <c r="Q843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3" s="17" t="str">
        <f t="shared" ca="1" si="99"/>
        <v>_x000D_						{ chinese: `年轻`, pinyin: `niánqīnɡ` },_x000D_						{ chinese: `村子`, pinyin: `cūnzi` },_x000D_						{ chinese: `知道`, pinyin: `zhīdào` },_x000D_						{ chinese: `广场`, pinyin: `ɡuǎnɡchǎnɡ` },_x000D_						{ chinese: `民兵`, pinyin: `mínbīnɡ` },</v>
      </c>
      <c r="S843" t="s">
        <v>2367</v>
      </c>
      <c r="T843" s="15" t="s">
        <v>2368</v>
      </c>
      <c r="U843" t="str">
        <f t="shared" si="100"/>
        <v/>
      </c>
      <c r="W843" t="str">
        <f t="shared" si="101"/>
        <v/>
      </c>
    </row>
    <row r="844" spans="17:23" x14ac:dyDescent="0.15">
      <c r="Q844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4" s="17" t="str">
        <f t="shared" ca="1" si="99"/>
        <v>_x000D_						{ chinese: `村子`, pinyin: `cūnzi` },_x000D_						{ chinese: `知道`, pinyin: `zhīdào` },_x000D_						{ chinese: `广场`, pinyin: `ɡuǎnɡchǎnɡ` },_x000D_						{ chinese: `民兵`, pinyin: `mínbīnɡ` },</v>
      </c>
      <c r="S844" t="s">
        <v>2369</v>
      </c>
      <c r="T844" s="15" t="s">
        <v>2370</v>
      </c>
      <c r="U844" t="str">
        <f t="shared" si="100"/>
        <v/>
      </c>
      <c r="W844" t="str">
        <f t="shared" si="101"/>
        <v/>
      </c>
    </row>
    <row r="845" spans="17:23" x14ac:dyDescent="0.15">
      <c r="Q845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5" s="17" t="str">
        <f t="shared" ca="1" si="99"/>
        <v>_x000D_						{ chinese: `知道`, pinyin: `zhīdào` },_x000D_						{ chinese: `广场`, pinyin: `ɡuǎnɡchǎnɡ` },_x000D_						{ chinese: `民兵`, pinyin: `mínbīnɡ` },</v>
      </c>
      <c r="S845" t="s">
        <v>2371</v>
      </c>
      <c r="T845" s="15" t="s">
        <v>2372</v>
      </c>
      <c r="U845" t="str">
        <f t="shared" si="100"/>
        <v/>
      </c>
      <c r="W845" t="str">
        <f t="shared" si="101"/>
        <v/>
      </c>
    </row>
    <row r="846" spans="17:23" x14ac:dyDescent="0.15">
      <c r="Q846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6" s="17" t="str">
        <f t="shared" ca="1" si="99"/>
        <v>_x000D_						{ chinese: `广场`, pinyin: `ɡuǎnɡchǎnɡ` },_x000D_						{ chinese: `民兵`, pinyin: `mínbīnɡ` },</v>
      </c>
      <c r="S846" t="s">
        <v>2373</v>
      </c>
      <c r="T846" s="15" t="s">
        <v>2374</v>
      </c>
      <c r="U846" t="str">
        <f t="shared" si="100"/>
        <v/>
      </c>
      <c r="W846" t="str">
        <f t="shared" si="101"/>
        <v/>
      </c>
    </row>
    <row r="847" spans="17:23" x14ac:dyDescent="0.15">
      <c r="Q847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7" s="17" t="str">
        <f t="shared" ca="1" si="99"/>
        <v>_x000D_						{ chinese: `民兵`, pinyin: `mínbīnɡ` },</v>
      </c>
      <c r="S847" t="s">
        <v>2375</v>
      </c>
      <c r="T847" s="15" t="s">
        <v>2376</v>
      </c>
      <c r="U847" t="str">
        <f t="shared" si="100"/>
        <v/>
      </c>
      <c r="W847" t="str">
        <f t="shared" si="101"/>
        <v/>
      </c>
    </row>
    <row r="848" spans="17:23" x14ac:dyDescent="0.15">
      <c r="Q848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8" s="17" t="str">
        <f t="shared" ca="1" si="99"/>
        <v/>
      </c>
      <c r="U848" t="str">
        <f t="shared" si="100"/>
        <v xml:space="preserve"> </v>
      </c>
      <c r="V848" t="s">
        <v>391</v>
      </c>
      <c r="W848" t="str">
        <f t="shared" si="101"/>
        <v xml:space="preserve"> </v>
      </c>
    </row>
    <row r="849" spans="17:23" x14ac:dyDescent="0.15">
      <c r="Q849" s="16" t="str">
        <f t="shared" ca="1" si="98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49" s="17" t="str">
        <f t="shared" ca="1" si="99"/>
        <v>_x000D_				{_x000D_					names: { en: `Words 7`, zh_cn: `词语7`, zh_tw: `詞語7` },_x000D_					words: [_x000D_						{ chinese: `于是`, pinyin: `yúshì` },_x000D_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},_x000D_					],_x000D_				},</v>
      </c>
      <c r="S849" t="s">
        <v>2377</v>
      </c>
      <c r="T849" s="15" t="s">
        <v>2378</v>
      </c>
      <c r="U849" t="str">
        <f t="shared" si="100"/>
        <v>Words 7</v>
      </c>
      <c r="V849" t="s">
        <v>2379</v>
      </c>
      <c r="W849" t="str">
        <f t="shared" si="101"/>
        <v>詞語7</v>
      </c>
    </row>
    <row r="850" spans="17:23" x14ac:dyDescent="0.15">
      <c r="Q850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0" s="17" t="str">
        <f t="shared" ca="1" si="99"/>
        <v>_x000D_						{ chinese: `无论`, pinyin: `wúlùn` },_x000D_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0" t="s">
        <v>2380</v>
      </c>
      <c r="T850" s="15" t="s">
        <v>2381</v>
      </c>
      <c r="U850" t="str">
        <f t="shared" si="100"/>
        <v/>
      </c>
      <c r="W850" t="str">
        <f t="shared" si="101"/>
        <v/>
      </c>
    </row>
    <row r="851" spans="17:23" x14ac:dyDescent="0.15">
      <c r="Q851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1" s="17" t="str">
        <f t="shared" ca="1" si="99"/>
        <v>_x000D_						{ chinese: `船只`, pinyin: `chuánzhī` },_x000D_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1" t="s">
        <v>2382</v>
      </c>
      <c r="T851" s="15" t="s">
        <v>2383</v>
      </c>
      <c r="U851" t="str">
        <f t="shared" si="100"/>
        <v/>
      </c>
      <c r="W851" t="str">
        <f t="shared" si="101"/>
        <v/>
      </c>
    </row>
    <row r="852" spans="17:23" x14ac:dyDescent="0.15">
      <c r="Q852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2" s="17" t="str">
        <f t="shared" ca="1" si="99"/>
        <v>_x000D_						{ chinese: `连同`, pinyin: `liántónɡ` },_x000D_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2" t="s">
        <v>2384</v>
      </c>
      <c r="T852" s="15" t="s">
        <v>2385</v>
      </c>
      <c r="U852" t="str">
        <f t="shared" si="100"/>
        <v/>
      </c>
      <c r="W852" t="str">
        <f t="shared" si="101"/>
        <v/>
      </c>
    </row>
    <row r="853" spans="17:23" x14ac:dyDescent="0.15">
      <c r="Q853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3" s="17" t="str">
        <f t="shared" ca="1" si="99"/>
        <v>_x000D_						{ chinese: `岸边`, pinyin: `ànbiān` },_x000D_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3" t="s">
        <v>2386</v>
      </c>
      <c r="T853" s="15" t="s">
        <v>2387</v>
      </c>
      <c r="U853" t="str">
        <f t="shared" si="100"/>
        <v/>
      </c>
      <c r="W853" t="str">
        <f t="shared" si="101"/>
        <v/>
      </c>
    </row>
    <row r="854" spans="17:23" x14ac:dyDescent="0.15">
      <c r="Q854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4" s="17" t="str">
        <f t="shared" ca="1" si="99"/>
        <v>_x000D_						{ chinese: `同时`, pinyin: `tónɡshí` },_x000D_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4" t="s">
        <v>2388</v>
      </c>
      <c r="T854" s="15" t="s">
        <v>2389</v>
      </c>
      <c r="U854" t="str">
        <f t="shared" si="100"/>
        <v/>
      </c>
      <c r="W854" t="str">
        <f t="shared" si="101"/>
        <v/>
      </c>
    </row>
    <row r="855" spans="17:23" x14ac:dyDescent="0.15">
      <c r="Q855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5" s="17" t="str">
        <f t="shared" ca="1" si="99"/>
        <v>_x000D_						{ chinese: `房屋`, pinyin: `fánɡwū` },_x000D_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5" t="s">
        <v>2390</v>
      </c>
      <c r="T855" s="15" t="s">
        <v>2391</v>
      </c>
      <c r="U855" t="str">
        <f t="shared" si="100"/>
        <v/>
      </c>
      <c r="W855" t="str">
        <f t="shared" si="101"/>
        <v/>
      </c>
    </row>
    <row r="856" spans="17:23" x14ac:dyDescent="0.15">
      <c r="Q856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6" s="17" t="str">
        <f t="shared" ca="1" si="99"/>
        <v>_x000D_						{ chinese: `一切`, pinyin: `yíqiè` },_x000D_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6" t="s">
        <v>2392</v>
      </c>
      <c r="T856" s="15" t="s">
        <v>2393</v>
      </c>
      <c r="U856" t="str">
        <f t="shared" si="100"/>
        <v/>
      </c>
      <c r="W856" t="str">
        <f t="shared" si="101"/>
        <v/>
      </c>
    </row>
    <row r="857" spans="17:23" x14ac:dyDescent="0.15">
      <c r="Q857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7" s="17" t="str">
        <f t="shared" ca="1" si="99"/>
        <v>_x000D_						{ chinese: `不久`, pinyin: `bùjiǔ` },_x000D_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7" t="s">
        <v>2394</v>
      </c>
      <c r="T857" s="15" t="s">
        <v>2395</v>
      </c>
      <c r="U857" t="str">
        <f t="shared" si="100"/>
        <v/>
      </c>
      <c r="W857" t="str">
        <f t="shared" si="101"/>
        <v/>
      </c>
    </row>
    <row r="858" spans="17:23" x14ac:dyDescent="0.15">
      <c r="Q858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8" s="17" t="str">
        <f t="shared" ca="1" si="99"/>
        <v>_x000D_						{ chinese: `出现`, pinyin: `chūxiàn` },_x000D_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8" t="s">
        <v>2396</v>
      </c>
      <c r="T858" s="15" t="s">
        <v>2397</v>
      </c>
      <c r="U858" t="str">
        <f t="shared" si="100"/>
        <v/>
      </c>
      <c r="W858" t="str">
        <f t="shared" si="101"/>
        <v/>
      </c>
    </row>
    <row r="859" spans="17:23" x14ac:dyDescent="0.15">
      <c r="Q859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59" s="17" t="str">
        <f t="shared" ca="1" si="99"/>
        <v>_x000D_						{ chinese: `散步`, pinyin: `sànbù` },_x000D_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59" t="s">
        <v>2023</v>
      </c>
      <c r="T859" s="15" t="s">
        <v>2024</v>
      </c>
      <c r="U859" t="str">
        <f t="shared" si="100"/>
        <v/>
      </c>
      <c r="W859" t="str">
        <f t="shared" si="101"/>
        <v/>
      </c>
    </row>
    <row r="860" spans="17:23" x14ac:dyDescent="0.15">
      <c r="Q860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0" s="17" t="str">
        <f t="shared" ca="1" si="99"/>
        <v>_x000D_						{ chinese: `空地`, pinyin: `kònɡdì` },_x000D_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60" t="s">
        <v>2398</v>
      </c>
      <c r="T860" s="15" t="s">
        <v>2399</v>
      </c>
      <c r="U860" t="str">
        <f t="shared" si="100"/>
        <v/>
      </c>
      <c r="W860" t="str">
        <f t="shared" si="101"/>
        <v/>
      </c>
    </row>
    <row r="861" spans="17:23" x14ac:dyDescent="0.15">
      <c r="Q861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1" s="17" t="str">
        <f t="shared" ca="1" si="99"/>
        <v>_x000D_						{ chinese: `唱歌`, pinyin: `chànɡɡē` },_x000D_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61" t="s">
        <v>2400</v>
      </c>
      <c r="T861" s="15" t="s">
        <v>2401</v>
      </c>
      <c r="U861" t="str">
        <f t="shared" si="100"/>
        <v/>
      </c>
      <c r="W861" t="str">
        <f t="shared" si="101"/>
        <v/>
      </c>
    </row>
    <row r="862" spans="17:23" x14ac:dyDescent="0.15">
      <c r="Q862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2" s="17" t="str">
        <f t="shared" ca="1" si="99"/>
        <v>_x000D_						{ chinese: `回家`, pinyin: `huíjiā` },_x000D_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62" t="s">
        <v>2402</v>
      </c>
      <c r="T862" s="15" t="s">
        <v>2403</v>
      </c>
      <c r="U862" t="str">
        <f t="shared" si="100"/>
        <v/>
      </c>
      <c r="W862" t="str">
        <f t="shared" si="101"/>
        <v/>
      </c>
    </row>
    <row r="863" spans="17:23" x14ac:dyDescent="0.15">
      <c r="Q863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3" s="17" t="str">
        <f t="shared" ca="1" si="99"/>
        <v>_x000D_						{ chinese: `赶快`, pinyin: `ɡǎnkuài` },_x000D_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63" t="s">
        <v>2404</v>
      </c>
      <c r="T863" s="15" t="s">
        <v>2405</v>
      </c>
      <c r="U863" t="str">
        <f t="shared" si="100"/>
        <v/>
      </c>
      <c r="W863" t="str">
        <f t="shared" si="101"/>
        <v/>
      </c>
    </row>
    <row r="864" spans="17:23" x14ac:dyDescent="0.15">
      <c r="Q864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4" s="17" t="str">
        <f t="shared" ca="1" si="99"/>
        <v>_x000D_						{ chinese: `旁边`, pinyin: `pánɡbiān` },_x000D_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64" t="s">
        <v>2406</v>
      </c>
      <c r="T864" s="15" t="s">
        <v>2407</v>
      </c>
      <c r="U864" t="str">
        <f t="shared" si="100"/>
        <v/>
      </c>
      <c r="W864" t="str">
        <f t="shared" si="101"/>
        <v/>
      </c>
    </row>
    <row r="865" spans="17:23" x14ac:dyDescent="0.15">
      <c r="Q865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5" s="17" t="str">
        <f t="shared" ca="1" si="99"/>
        <v>_x000D_						{ chinese: `火星`, pinyin: `huǒxīnɡ` },_x000D_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65" t="s">
        <v>2408</v>
      </c>
      <c r="T865" s="15" t="s">
        <v>2409</v>
      </c>
      <c r="U865" t="str">
        <f t="shared" si="100"/>
        <v/>
      </c>
      <c r="W865" t="str">
        <f t="shared" si="101"/>
        <v/>
      </c>
    </row>
    <row r="866" spans="17:23" x14ac:dyDescent="0.15">
      <c r="Q866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6" s="17" t="str">
        <f t="shared" ca="1" si="99"/>
        <v>_x000D_						{ chinese: `连忙`, pinyin: `liánmánɡ` },_x000D_						{ chinese: `浑身`, pinyin: `húnshēn` },_x000D_						{ chinese: `时候`, pinyin: `shíhou` },_x000D_						{ chinese: `谢谢`, pinyin: `xièxiè` },_x000D_						{ chinese: `水汽`, pinyin: `shuǐqì` },</v>
      </c>
      <c r="S866" t="s">
        <v>2410</v>
      </c>
      <c r="T866" s="15" t="s">
        <v>2411</v>
      </c>
      <c r="U866" t="str">
        <f t="shared" si="100"/>
        <v/>
      </c>
      <c r="W866" t="str">
        <f t="shared" si="101"/>
        <v/>
      </c>
    </row>
    <row r="867" spans="17:23" x14ac:dyDescent="0.15">
      <c r="Q867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7" s="17" t="str">
        <f t="shared" ca="1" si="99"/>
        <v>_x000D_						{ chinese: `浑身`, pinyin: `húnshēn` },_x000D_						{ chinese: `时候`, pinyin: `shíhou` },_x000D_						{ chinese: `谢谢`, pinyin: `xièxiè` },_x000D_						{ chinese: `水汽`, pinyin: `shuǐqì` },</v>
      </c>
      <c r="S867" t="s">
        <v>2412</v>
      </c>
      <c r="T867" s="15" t="s">
        <v>2413</v>
      </c>
      <c r="U867" t="str">
        <f t="shared" si="100"/>
        <v/>
      </c>
      <c r="W867" t="str">
        <f t="shared" si="101"/>
        <v/>
      </c>
    </row>
    <row r="868" spans="17:23" x14ac:dyDescent="0.15">
      <c r="Q868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8" s="17" t="str">
        <f t="shared" ca="1" si="99"/>
        <v>_x000D_						{ chinese: `时候`, pinyin: `shíhou` },_x000D_						{ chinese: `谢谢`, pinyin: `xièxiè` },_x000D_						{ chinese: `水汽`, pinyin: `shuǐqì` },</v>
      </c>
      <c r="S868" t="s">
        <v>1217</v>
      </c>
      <c r="T868" s="15" t="s">
        <v>2414</v>
      </c>
      <c r="U868" t="str">
        <f t="shared" si="100"/>
        <v/>
      </c>
      <c r="W868" t="str">
        <f t="shared" si="101"/>
        <v/>
      </c>
    </row>
    <row r="869" spans="17:23" x14ac:dyDescent="0.15">
      <c r="Q869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69" s="17" t="str">
        <f t="shared" ca="1" si="99"/>
        <v>_x000D_						{ chinese: `谢谢`, pinyin: `xièxiè` },_x000D_						{ chinese: `水汽`, pinyin: `shuǐqì` },</v>
      </c>
      <c r="S869" t="s">
        <v>2415</v>
      </c>
      <c r="T869" s="15" t="s">
        <v>2416</v>
      </c>
      <c r="U869" t="str">
        <f t="shared" si="100"/>
        <v/>
      </c>
      <c r="W869" t="str">
        <f t="shared" si="101"/>
        <v/>
      </c>
    </row>
    <row r="870" spans="17:23" x14ac:dyDescent="0.15">
      <c r="Q870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70" s="17" t="str">
        <f t="shared" ca="1" si="99"/>
        <v>_x000D_						{ chinese: `水汽`, pinyin: `shuǐqì` },</v>
      </c>
      <c r="S870" t="s">
        <v>2417</v>
      </c>
      <c r="T870" s="15" t="s">
        <v>2418</v>
      </c>
      <c r="U870" t="str">
        <f t="shared" si="100"/>
        <v/>
      </c>
      <c r="W870" t="str">
        <f t="shared" si="101"/>
        <v/>
      </c>
    </row>
    <row r="871" spans="17:23" x14ac:dyDescent="0.15">
      <c r="Q871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71" s="17" t="str">
        <f t="shared" ca="1" si="99"/>
        <v/>
      </c>
      <c r="U871" t="str">
        <f t="shared" si="100"/>
        <v xml:space="preserve"> </v>
      </c>
      <c r="V871" t="s">
        <v>391</v>
      </c>
      <c r="W871" t="str">
        <f t="shared" si="101"/>
        <v xml:space="preserve"> </v>
      </c>
    </row>
    <row r="872" spans="17:23" x14ac:dyDescent="0.15">
      <c r="Q872" s="16" t="str">
        <f t="shared" ca="1" si="98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R872" s="17" t="str">
        <f t="shared" ca="1" si="99"/>
        <v>_x000D_				{_x000D_					names: { en: `Words 8`, zh_cn: `词语8`, zh_tw: `詞語8` },_x000D_					words: [_x000D_						{ chinese: `食物`, pinyin: `shíwù` },_x000D_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},_x000D_					],_x000D_				},</v>
      </c>
      <c r="S872" t="s">
        <v>2025</v>
      </c>
      <c r="T872" s="15" t="s">
        <v>2026</v>
      </c>
      <c r="U872" t="str">
        <f t="shared" si="100"/>
        <v>Words 8</v>
      </c>
      <c r="V872" t="s">
        <v>2419</v>
      </c>
      <c r="W872" t="str">
        <f t="shared" si="101"/>
        <v>詞語8</v>
      </c>
    </row>
    <row r="873" spans="17:23" x14ac:dyDescent="0.15">
      <c r="Q873" s="16" t="str">
        <f t="shared" ca="1" si="98"/>
        <v/>
      </c>
      <c r="R873" s="17" t="str">
        <f t="shared" ca="1" si="99"/>
        <v>_x000D_						{ chinese: `身边`, pinyin: `shēnbiān` },_x000D_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73" t="s">
        <v>2420</v>
      </c>
      <c r="T873" s="15" t="s">
        <v>2421</v>
      </c>
      <c r="U873" t="str">
        <f t="shared" si="100"/>
        <v/>
      </c>
      <c r="W873" t="str">
        <f t="shared" si="101"/>
        <v/>
      </c>
    </row>
    <row r="874" spans="17:23" x14ac:dyDescent="0.15">
      <c r="Q874" s="16" t="str">
        <f t="shared" ca="1" si="98"/>
        <v/>
      </c>
      <c r="R874" s="17" t="str">
        <f t="shared" ca="1" si="99"/>
        <v>_x000D_						{ chinese: `为什么`, pinyin: `wèishénme` },_x000D_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74" t="s">
        <v>2422</v>
      </c>
      <c r="T874" s="15" t="s">
        <v>2423</v>
      </c>
      <c r="U874" t="str">
        <f t="shared" si="100"/>
        <v/>
      </c>
      <c r="W874" t="str">
        <f t="shared" si="101"/>
        <v/>
      </c>
    </row>
    <row r="875" spans="17:23" x14ac:dyDescent="0.15">
      <c r="Q875" s="16" t="str">
        <f t="shared" ca="1" si="98"/>
        <v/>
      </c>
      <c r="R875" s="17" t="str">
        <f t="shared" ca="1" si="99"/>
        <v>_x000D_						{ chinese: `爪子`, pinyin: `zhuǎzi` },_x000D_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75" t="s">
        <v>2424</v>
      </c>
      <c r="T875" s="15" t="s">
        <v>2425</v>
      </c>
      <c r="U875" t="str">
        <f t="shared" si="100"/>
        <v/>
      </c>
      <c r="W875" t="str">
        <f t="shared" si="101"/>
        <v/>
      </c>
    </row>
    <row r="876" spans="17:23" x14ac:dyDescent="0.15">
      <c r="Q876" s="16" t="str">
        <f t="shared" ca="1" si="98"/>
        <v/>
      </c>
      <c r="R876" s="17" t="str">
        <f t="shared" ca="1" si="99"/>
        <v>_x000D_						{ chinese: `面前`, pinyin: `miànqián` },_x000D_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76" t="s">
        <v>2426</v>
      </c>
      <c r="T876" s="15" t="s">
        <v>2427</v>
      </c>
      <c r="U876" t="str">
        <f t="shared" si="100"/>
        <v/>
      </c>
      <c r="W876" t="str">
        <f t="shared" si="101"/>
        <v/>
      </c>
    </row>
    <row r="877" spans="17:23" x14ac:dyDescent="0.15">
      <c r="Q877" s="16" t="str">
        <f t="shared" ca="1" si="98"/>
        <v/>
      </c>
      <c r="R877" s="17" t="str">
        <f t="shared" ca="1" si="99"/>
        <v>_x000D_						{ chinese: `神气活现`, pinyin: `shénqìhuóxiàn` },_x000D_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77" t="s">
        <v>2428</v>
      </c>
      <c r="T877" s="15" t="s">
        <v>2429</v>
      </c>
      <c r="U877" t="str">
        <f t="shared" si="100"/>
        <v/>
      </c>
      <c r="W877" t="str">
        <f t="shared" si="101"/>
        <v/>
      </c>
    </row>
    <row r="878" spans="17:23" x14ac:dyDescent="0.15">
      <c r="Q878" s="16" t="str">
        <f t="shared" ca="1" si="98"/>
        <v/>
      </c>
      <c r="R878" s="17" t="str">
        <f t="shared" ca="1" si="99"/>
        <v>_x000D_						{ chinese: `野猪`, pinyin: `yězhū` },_x000D_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78" t="s">
        <v>2430</v>
      </c>
      <c r="T878" s="15" t="s">
        <v>2431</v>
      </c>
      <c r="U878" t="str">
        <f t="shared" si="100"/>
        <v/>
      </c>
      <c r="W878" t="str">
        <f t="shared" si="101"/>
        <v/>
      </c>
    </row>
    <row r="879" spans="17:23" x14ac:dyDescent="0.15">
      <c r="Q879" s="16" t="str">
        <f t="shared" ca="1" si="98"/>
        <v/>
      </c>
      <c r="R879" s="17" t="str">
        <f t="shared" ca="1" si="99"/>
        <v>_x000D_						{ chinese: `往常`, pinyin: `wǎnɡchánɡ` },_x000D_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79" t="s">
        <v>2432</v>
      </c>
      <c r="T879" s="15" t="s">
        <v>2433</v>
      </c>
      <c r="U879" t="str">
        <f t="shared" si="100"/>
        <v/>
      </c>
      <c r="W879" t="str">
        <f t="shared" si="101"/>
        <v/>
      </c>
    </row>
    <row r="880" spans="17:23" x14ac:dyDescent="0.15">
      <c r="Q880" s="16" t="str">
        <f t="shared" ca="1" si="98"/>
        <v/>
      </c>
      <c r="R880" s="17" t="str">
        <f t="shared" ca="1" si="99"/>
        <v>_x000D_						{ chinese: `身后`, pinyin: `shēnhòu` },_x000D_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0" t="s">
        <v>2434</v>
      </c>
      <c r="T880" s="15" t="s">
        <v>2435</v>
      </c>
      <c r="U880" t="str">
        <f t="shared" si="100"/>
        <v/>
      </c>
      <c r="W880" t="str">
        <f t="shared" si="101"/>
        <v/>
      </c>
    </row>
    <row r="881" spans="17:23" x14ac:dyDescent="0.15">
      <c r="Q881" s="16" t="str">
        <f t="shared" ca="1" si="98"/>
        <v/>
      </c>
      <c r="R881" s="17" t="str">
        <f t="shared" ca="1" si="99"/>
        <v>_x000D_						{ chinese: `信以为真`, pinyin: `xìnyǐwéizhēn` },_x000D_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1" t="s">
        <v>2436</v>
      </c>
      <c r="T881" s="15" t="s">
        <v>2437</v>
      </c>
      <c r="U881" t="str">
        <f t="shared" si="100"/>
        <v/>
      </c>
      <c r="W881" t="str">
        <f t="shared" si="101"/>
        <v/>
      </c>
    </row>
    <row r="882" spans="17:23" x14ac:dyDescent="0.15">
      <c r="Q882" s="16" t="str">
        <f t="shared" ca="1" si="98"/>
        <v/>
      </c>
      <c r="R882" s="17" t="str">
        <f t="shared" ca="1" si="99"/>
        <v>_x000D_						{ chinese: `纸船`, pinyin: `zhǐchuán` },_x000D_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2" t="s">
        <v>2438</v>
      </c>
      <c r="T882" s="15" t="s">
        <v>2439</v>
      </c>
      <c r="U882" t="str">
        <f t="shared" si="100"/>
        <v/>
      </c>
      <c r="W882" t="str">
        <f t="shared" si="101"/>
        <v/>
      </c>
    </row>
    <row r="883" spans="17:23" x14ac:dyDescent="0.15">
      <c r="Q883" s="16" t="str">
        <f t="shared" ca="1" si="98"/>
        <v/>
      </c>
      <c r="R883" s="17" t="str">
        <f t="shared" ca="1" si="99"/>
        <v>_x000D_						{ chinese: `松果`, pinyin: `sōnɡɡuǒ` },_x000D_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3" t="s">
        <v>2440</v>
      </c>
      <c r="T883" s="15" t="s">
        <v>2441</v>
      </c>
      <c r="U883" t="str">
        <f t="shared" si="100"/>
        <v/>
      </c>
      <c r="W883" t="str">
        <f t="shared" si="101"/>
        <v/>
      </c>
    </row>
    <row r="884" spans="17:23" x14ac:dyDescent="0.15">
      <c r="Q884" s="16" t="str">
        <f t="shared" ca="1" si="98"/>
        <v/>
      </c>
      <c r="R884" s="17" t="str">
        <f t="shared" ca="1" si="99"/>
        <v>_x000D_						{ chinese: `纸条`, pinyin: `zhǐtiáo` },_x000D_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4" t="s">
        <v>2442</v>
      </c>
      <c r="T884" s="15" t="s">
        <v>2443</v>
      </c>
      <c r="U884" t="str">
        <f t="shared" si="100"/>
        <v/>
      </c>
      <c r="W884" t="str">
        <f t="shared" si="101"/>
        <v/>
      </c>
    </row>
    <row r="885" spans="17:23" x14ac:dyDescent="0.15">
      <c r="Q885" s="16" t="str">
        <f t="shared" ca="1" si="98"/>
        <v/>
      </c>
      <c r="R885" s="17" t="str">
        <f t="shared" ca="1" si="99"/>
        <v>_x000D_						{ chinese: `可是`, pinyin: `kěshì` },_x000D_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5" t="s">
        <v>2444</v>
      </c>
      <c r="T885" s="15" t="s">
        <v>2445</v>
      </c>
      <c r="U885" t="str">
        <f t="shared" si="100"/>
        <v/>
      </c>
      <c r="W885" t="str">
        <f t="shared" si="101"/>
        <v/>
      </c>
    </row>
    <row r="886" spans="17:23" x14ac:dyDescent="0.15">
      <c r="Q886" s="16" t="str">
        <f t="shared" ca="1" si="98"/>
        <v/>
      </c>
      <c r="R886" s="17" t="str">
        <f t="shared" ca="1" si="99"/>
        <v>_x000D_						{ chinese: `但是`, pinyin: `dànshì` },_x000D_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6" t="s">
        <v>2446</v>
      </c>
      <c r="T886" s="15" t="s">
        <v>2447</v>
      </c>
      <c r="U886" t="str">
        <f t="shared" si="100"/>
        <v/>
      </c>
      <c r="W886" t="str">
        <f t="shared" si="101"/>
        <v/>
      </c>
    </row>
    <row r="887" spans="17:23" x14ac:dyDescent="0.15">
      <c r="Q887" s="16" t="str">
        <f t="shared" ca="1" si="98"/>
        <v/>
      </c>
      <c r="R887" s="17" t="str">
        <f t="shared" ca="1" si="99"/>
        <v>_x000D_						{ chinese: `屋顶`, pinyin: `wūdǐnɡ` },_x000D_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7" t="s">
        <v>2448</v>
      </c>
      <c r="T887" s="15" t="s">
        <v>2449</v>
      </c>
      <c r="U887" t="str">
        <f t="shared" si="100"/>
        <v/>
      </c>
      <c r="W887" t="str">
        <f t="shared" si="101"/>
        <v/>
      </c>
    </row>
    <row r="888" spans="17:23" x14ac:dyDescent="0.15">
      <c r="Q888" s="16" t="str">
        <f t="shared" ca="1" si="98"/>
        <v/>
      </c>
      <c r="R888" s="17" t="str">
        <f t="shared" ca="1" si="99"/>
        <v>_x000D_						{ chinese: `和好`, pinyin: `héhǎo` },_x000D_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8" t="s">
        <v>2450</v>
      </c>
      <c r="T888" s="15" t="s">
        <v>2451</v>
      </c>
      <c r="U888" t="str">
        <f t="shared" si="100"/>
        <v/>
      </c>
      <c r="W888" t="str">
        <f t="shared" si="101"/>
        <v/>
      </c>
    </row>
    <row r="889" spans="17:23" x14ac:dyDescent="0.15">
      <c r="Q889" s="16" t="str">
        <f t="shared" ca="1" si="98"/>
        <v/>
      </c>
      <c r="R889" s="17" t="str">
        <f t="shared" ca="1" si="99"/>
        <v>_x000D_						{ chinese: `田野`, pinyin: `tiányě` },_x000D_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89" t="s">
        <v>2452</v>
      </c>
      <c r="T889" s="15" t="s">
        <v>2453</v>
      </c>
      <c r="U889" t="str">
        <f t="shared" si="100"/>
        <v/>
      </c>
      <c r="W889" t="str">
        <f t="shared" si="101"/>
        <v/>
      </c>
    </row>
    <row r="890" spans="17:23" x14ac:dyDescent="0.15">
      <c r="Q890" s="16" t="str">
        <f t="shared" ca="1" si="98"/>
        <v/>
      </c>
      <c r="R890" s="17" t="str">
        <f t="shared" ca="1" si="99"/>
        <v>_x000D_						{ chinese: `风车`, pinyin: `fēnɡchē` },_x000D_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90" t="s">
        <v>2454</v>
      </c>
      <c r="T890" s="15" t="s">
        <v>2455</v>
      </c>
      <c r="U890" t="str">
        <f t="shared" si="100"/>
        <v/>
      </c>
      <c r="W890" t="str">
        <f t="shared" si="101"/>
        <v/>
      </c>
    </row>
    <row r="891" spans="17:23" x14ac:dyDescent="0.15">
      <c r="Q891" s="16" t="str">
        <f t="shared" ca="1" si="98"/>
        <v/>
      </c>
      <c r="R891" s="17" t="str">
        <f t="shared" ca="1" si="99"/>
        <v>_x000D_						{ chinese: `飞快`, pinyin: `fēikuài` },_x000D_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91" t="s">
        <v>2456</v>
      </c>
      <c r="T891" s="15" t="s">
        <v>2457</v>
      </c>
      <c r="U891" t="str">
        <f t="shared" si="100"/>
        <v/>
      </c>
      <c r="W891" t="str">
        <f t="shared" si="101"/>
        <v/>
      </c>
    </row>
    <row r="892" spans="17:23" x14ac:dyDescent="0.15">
      <c r="Q892" s="16" t="str">
        <f t="shared" ca="1" si="98"/>
        <v/>
      </c>
      <c r="R892" s="17" t="str">
        <f t="shared" ca="1" si="99"/>
        <v>_x000D_						{ chinese: `秧苗`, pinyin: `yānɡmiáo` },_x000D_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92" t="s">
        <v>2032</v>
      </c>
      <c r="T892" s="15" t="s">
        <v>2033</v>
      </c>
      <c r="U892" t="str">
        <f t="shared" si="100"/>
        <v/>
      </c>
      <c r="W892" t="str">
        <f t="shared" si="101"/>
        <v/>
      </c>
    </row>
    <row r="893" spans="17:23" x14ac:dyDescent="0.15">
      <c r="Q893" s="16" t="str">
        <f t="shared" ca="1" si="98"/>
        <v/>
      </c>
      <c r="R893" s="17" t="str">
        <f t="shared" ca="1" si="99"/>
        <v>_x000D_						{ chinese: `不住`, pinyin: `búzhù` },_x000D_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93" t="s">
        <v>2458</v>
      </c>
      <c r="T893" s="15" t="s">
        <v>2459</v>
      </c>
      <c r="U893" t="str">
        <f t="shared" si="100"/>
        <v/>
      </c>
      <c r="W893" t="str">
        <f t="shared" si="101"/>
        <v/>
      </c>
    </row>
    <row r="894" spans="17:23" x14ac:dyDescent="0.15">
      <c r="Q894" s="16" t="str">
        <f t="shared" ca="1" si="98"/>
        <v/>
      </c>
      <c r="R894" s="17" t="str">
        <f t="shared" ca="1" si="99"/>
        <v>_x000D_						{ chinese: `点头`, pinyin: `diǎntóu` },_x000D_						{ chinese: `急忙`, pinyin: `jímánɡ` },_x000D_						{ chinese: `伤心`, pinyin: `shānɡxīn` },_x000D_						{ chinese: `路边`, pinyin: `lùbiān` },_x000D_						{ chinese: `生气`, pinyin: `shēnɡqì` },</v>
      </c>
      <c r="S894" t="s">
        <v>2460</v>
      </c>
      <c r="T894" s="15" t="s">
        <v>2461</v>
      </c>
      <c r="U894" t="str">
        <f t="shared" si="100"/>
        <v/>
      </c>
      <c r="W894" t="str">
        <f t="shared" si="101"/>
        <v/>
      </c>
    </row>
    <row r="895" spans="17:23" x14ac:dyDescent="0.15">
      <c r="Q895" s="16" t="str">
        <f t="shared" ca="1" si="98"/>
        <v/>
      </c>
      <c r="R895" s="17" t="str">
        <f t="shared" ca="1" si="99"/>
        <v>_x000D_						{ chinese: `急忙`, pinyin: `jímánɡ` },_x000D_						{ chinese: `伤心`, pinyin: `shānɡxīn` },_x000D_						{ chinese: `路边`, pinyin: `lùbiān` },_x000D_						{ chinese: `生气`, pinyin: `shēnɡqì` },</v>
      </c>
      <c r="S895" t="s">
        <v>2462</v>
      </c>
      <c r="T895" s="15" t="s">
        <v>2463</v>
      </c>
      <c r="U895" t="str">
        <f t="shared" si="100"/>
        <v/>
      </c>
      <c r="W895" t="str">
        <f t="shared" si="101"/>
        <v/>
      </c>
    </row>
    <row r="896" spans="17:23" x14ac:dyDescent="0.15">
      <c r="Q896" s="16" t="str">
        <f t="shared" ca="1" si="98"/>
        <v/>
      </c>
      <c r="R896" s="17" t="str">
        <f t="shared" ca="1" si="99"/>
        <v>_x000D_						{ chinese: `伤心`, pinyin: `shānɡxīn` },_x000D_						{ chinese: `路边`, pinyin: `lùbiān` },_x000D_						{ chinese: `生气`, pinyin: `shēnɡqì` },</v>
      </c>
      <c r="S896" t="s">
        <v>2464</v>
      </c>
      <c r="T896" s="15" t="s">
        <v>2465</v>
      </c>
      <c r="U896" t="str">
        <f t="shared" si="100"/>
        <v/>
      </c>
      <c r="W896" t="str">
        <f t="shared" si="101"/>
        <v/>
      </c>
    </row>
    <row r="897" spans="17:23" x14ac:dyDescent="0.15">
      <c r="Q897" s="16" t="str">
        <f t="shared" ca="1" si="98"/>
        <v/>
      </c>
      <c r="R897" s="17" t="str">
        <f t="shared" ca="1" si="99"/>
        <v>_x000D_						{ chinese: `路边`, pinyin: `lùbiān` },_x000D_						{ chinese: `生气`, pinyin: `shēnɡqì` },</v>
      </c>
      <c r="S897" t="s">
        <v>2466</v>
      </c>
      <c r="T897" s="15" t="s">
        <v>2467</v>
      </c>
      <c r="U897" t="str">
        <f t="shared" si="100"/>
        <v/>
      </c>
      <c r="W897" t="str">
        <f t="shared" si="101"/>
        <v/>
      </c>
    </row>
    <row r="898" spans="17:23" x14ac:dyDescent="0.15">
      <c r="Q898" s="16" t="str">
        <f t="shared" ref="Q898" ca="1" si="102">IF(0=LEN(U898),OFFSET(Q898, 1, 0), R898 &amp; IF(0=LEN(OFFSET(Q898, 1, 0)), "",OFFSET(Q898, 1, 0))) &amp; ""</f>
        <v/>
      </c>
      <c r="R898" s="17" t="str">
        <f t="shared" ref="R898" ca="1" si="103">IF(0=LEN(S898),"",IF(0=LEN(U898), "", CHAR(13) &amp; REPT(CHAR(9), 4) &amp; "{" &amp; CHAR(13) &amp; REPT(CHAR(9), 5) &amp; "names: { en: `"&amp;U898&amp;"`, zh_cn: `"&amp;V898&amp;"`, zh_tw: `"&amp;W898&amp;"` }," &amp; CHAR(13) &amp; REPT(CHAR(9), 5) &amp; "words: [") &amp; CHAR(13) &amp; REPT(CHAR(9),6)&amp;"{ chinese: `"&amp;S898&amp;"`, pinyin: `"&amp;T898&amp;"` }," &amp; IF(0=LEN(OFFSET(S898,1,0)), "", OFFSET(R898, 1, 0)) &amp; IF(0=LEN(U898),"",CHAR(13) &amp; REPT(CHAR(9), 5) &amp; "]," &amp; CHAR(13) &amp; REPT(CHAR(9), 4) &amp; "},"))</f>
        <v>_x000D_						{ chinese: `生气`, pinyin: `shēnɡqì` },</v>
      </c>
      <c r="S898" t="s">
        <v>2468</v>
      </c>
      <c r="T898" s="15" t="s">
        <v>2469</v>
      </c>
      <c r="U898" t="str">
        <f t="shared" ref="U898" si="104">SUBSTITUTE(SUBSTITUTE(SUBSTITUTE(V898,"识字表", "Literacy "),"写字表","Writing "),"词语","Words ")</f>
        <v/>
      </c>
      <c r="W898" t="str">
        <f t="shared" ref="W898" si="105">SUBSTITUTE(SUBSTITUTE(SUBSTITUTE(V898,"识字表", "識字錶"),"写字表","寫字錶"),"词语","詞語")</f>
        <v/>
      </c>
    </row>
  </sheetData>
  <phoneticPr fontId="11" type="noConversion"/>
  <pageMargins left="0.7" right="0.7" top="0.75" bottom="0.75" header="0.511811023622047" footer="0.511811023622047"/>
  <pageSetup paperSize="9" orientation="portrait" horizontalDpi="300" verticalDpi="300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3</vt:i4>
      </vt:variant>
    </vt:vector>
  </HeadingPairs>
  <TitlesOfParts>
    <vt:vector size="16" baseType="lpstr">
      <vt:lpstr>vw</vt:lpstr>
      <vt:lpstr>vw2px</vt:lpstr>
      <vt:lpstr>px2vw</vt:lpstr>
      <vt:lpstr>font</vt:lpstr>
      <vt:lpstr>topMenuOld</vt:lpstr>
      <vt:lpstr>topMenu</vt:lpstr>
      <vt:lpstr>pageWidth</vt:lpstr>
      <vt:lpstr>common</vt:lpstr>
      <vt:lpstr>1.ts data without tone</vt:lpstr>
      <vt:lpstr>dice.ts</vt:lpstr>
      <vt:lpstr>12-sides dice</vt:lpstr>
      <vt:lpstr>20-sides dice</vt:lpstr>
      <vt:lpstr>24-sides dice(expired)</vt:lpstr>
      <vt:lpstr>PAGE_WIDTH_PX</vt:lpstr>
      <vt:lpstr>remPerPx</vt:lpstr>
      <vt:lpstr>vw_1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安启</dc:creator>
  <dc:description/>
  <cp:lastModifiedBy>An Qi</cp:lastModifiedBy>
  <cp:revision>0</cp:revision>
  <dcterms:created xsi:type="dcterms:W3CDTF">2022-10-12T08:05:47Z</dcterms:created>
  <dcterms:modified xsi:type="dcterms:W3CDTF">2023-10-22T01:57:02Z</dcterms:modified>
  <dc:language>en-US</dc:language>
</cp:coreProperties>
</file>